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lockStructure="1"/>
  <bookViews>
    <workbookView xWindow="10065" yWindow="-45" windowWidth="8400" windowHeight="8790" tabRatio="864"/>
  </bookViews>
  <sheets>
    <sheet name="Athens Timberwolves" sheetId="51" r:id="rId1"/>
    <sheet name="Atlanta Eclipse" sheetId="45" r:id="rId2"/>
    <sheet name="Austin Blackhawks" sheetId="22" r:id="rId3"/>
    <sheet name="Bayou City Heat" sheetId="1" r:id="rId4"/>
    <sheet name="Boston Renegades" sheetId="26" r:id="rId5"/>
    <sheet name="Carolina Warriors" sheetId="54" r:id="rId6"/>
    <sheet name="Chicago Comets" sheetId="28" r:id="rId7"/>
    <sheet name="Colorado Storm" sheetId="36" r:id="rId8"/>
    <sheet name="Columbus Midnight Stars" sheetId="55" r:id="rId9"/>
    <sheet name="Indy Thunder" sheetId="27" r:id="rId10"/>
    <sheet name="Iowa Reapers" sheetId="30" r:id="rId11"/>
    <sheet name="Long Island Bombers" sheetId="52" r:id="rId12"/>
    <sheet name="Minnesota Millers" sheetId="34" r:id="rId13"/>
    <sheet name="New Jersey Lightning" sheetId="32" r:id="rId14"/>
    <sheet name="RHI X-Treme" sheetId="49" r:id="rId15"/>
    <sheet name="Southwest Slammers" sheetId="48" r:id="rId16"/>
    <sheet name="St. Louis Firing Squad" sheetId="56" r:id="rId17"/>
    <sheet name="Taiwan Homerun" sheetId="35" r:id="rId18"/>
    <sheet name="Tyler Tigers" sheetId="37" r:id="rId19"/>
    <sheet name="Wichita Sonics" sheetId="47" r:id="rId20"/>
    <sheet name="Player Totals" sheetId="38" r:id="rId21"/>
    <sheet name="Spotter Score" sheetId="57" r:id="rId22"/>
    <sheet name="All Tournament" sheetId="58" r:id="rId23"/>
  </sheets>
  <definedNames>
    <definedName name="_var1" localSheetId="5">#REF!</definedName>
    <definedName name="_var1" localSheetId="8">#REF!</definedName>
    <definedName name="_var1" localSheetId="16">#REF!</definedName>
    <definedName name="_var1">#REF!</definedName>
    <definedName name="cellone">'Player Totals'!$A$212</definedName>
    <definedName name="celltwo" localSheetId="5">#REF!</definedName>
    <definedName name="celltwo" localSheetId="8">#REF!</definedName>
    <definedName name="celltwo" localSheetId="16">#REF!</definedName>
    <definedName name="celltwo">#REF!</definedName>
    <definedName name="GAME_1" localSheetId="5">#REF!</definedName>
    <definedName name="GAME_1" localSheetId="8">#REF!</definedName>
    <definedName name="GAME_1" localSheetId="16">#REF!</definedName>
    <definedName name="GAME_1">#REF!</definedName>
    <definedName name="GAME_2" localSheetId="5">#REF!</definedName>
    <definedName name="GAME_2" localSheetId="8">#REF!</definedName>
    <definedName name="GAME_2" localSheetId="16">#REF!</definedName>
    <definedName name="GAME_2">#REF!</definedName>
    <definedName name="GAME_3" localSheetId="5">#REF!</definedName>
    <definedName name="GAME_3" localSheetId="8">#REF!</definedName>
    <definedName name="GAME_3" localSheetId="16">#REF!</definedName>
    <definedName name="GAME_3">#REF!</definedName>
    <definedName name="GAME_4" localSheetId="5">#REF!</definedName>
    <definedName name="GAME_4" localSheetId="8">#REF!</definedName>
    <definedName name="GAME_4" localSheetId="16">#REF!</definedName>
    <definedName name="GAME_4">#REF!</definedName>
    <definedName name="GAMES" localSheetId="5">#REF!</definedName>
    <definedName name="GAMES" localSheetId="8">#REF!</definedName>
    <definedName name="GAMES" localSheetId="16">#REF!</definedName>
    <definedName name="GAMES">#REF!</definedName>
    <definedName name="_xlnm.Print_Area" localSheetId="0">'Athens Timberwolves'!$A$57:$S$82</definedName>
    <definedName name="_xlnm.Print_Area" localSheetId="1">'Atlanta Eclipse'!$A$57:$S$82</definedName>
    <definedName name="_xlnm.Print_Area" localSheetId="2">'Austin Blackhawks'!$A$1:$S$84</definedName>
    <definedName name="_xlnm.Print_Area" localSheetId="3">'Bayou City Heat'!$A$57:$S$82</definedName>
    <definedName name="_xlnm.Print_Area" localSheetId="4">'Boston Renegades'!$A$57:$S$82</definedName>
    <definedName name="_xlnm.Print_Area" localSheetId="5">'Carolina Warriors'!$A$57:$S$82</definedName>
    <definedName name="_xlnm.Print_Area" localSheetId="6">'Chicago Comets'!$A$57:$S$82</definedName>
    <definedName name="_xlnm.Print_Area" localSheetId="7">'Colorado Storm'!$A$57:$S$82</definedName>
    <definedName name="_xlnm.Print_Area" localSheetId="8">'Columbus Midnight Stars'!$A$57:$S$82</definedName>
    <definedName name="_xlnm.Print_Area" localSheetId="9">'Indy Thunder'!$A$57:$S$82</definedName>
    <definedName name="_xlnm.Print_Area" localSheetId="10">'Iowa Reapers'!$A$57:$S$82</definedName>
    <definedName name="_xlnm.Print_Area" localSheetId="11">'Long Island Bombers'!$A$57:$S$82</definedName>
    <definedName name="_xlnm.Print_Area" localSheetId="12">'Minnesota Millers'!$A$57:$S$82</definedName>
    <definedName name="_xlnm.Print_Area" localSheetId="13">'New Jersey Lightning'!$A$57:$S$82</definedName>
    <definedName name="_xlnm.Print_Area" localSheetId="14">'RHI X-Treme'!$A$57:$S$82</definedName>
    <definedName name="_xlnm.Print_Area" localSheetId="15">'Southwest Slammers'!$A$57:$S$82</definedName>
    <definedName name="_xlnm.Print_Area" localSheetId="16">'St. Louis Firing Squad'!$A$57:$S$82</definedName>
    <definedName name="_xlnm.Print_Area" localSheetId="17">'Taiwan Homerun'!$A$57:$S$82</definedName>
    <definedName name="_xlnm.Print_Area" localSheetId="18">'Tyler Tigers'!$A$57:$S$82</definedName>
    <definedName name="_xlnm.Print_Area" localSheetId="19">'Wichita Sonics'!$A$57:$S$82</definedName>
    <definedName name="stat1">'Atlanta Eclipse'!$K$57</definedName>
    <definedName name="stat2">'Atlanta Eclipse'!$K$78</definedName>
    <definedName name="stat3">'Atlanta Eclipse'!$N$57</definedName>
  </definedNames>
  <calcPr calcId="145621"/>
</workbook>
</file>

<file path=xl/calcChain.xml><?xml version="1.0" encoding="utf-8"?>
<calcChain xmlns="http://schemas.openxmlformats.org/spreadsheetml/2006/main">
  <c r="I212" i="38" l="1"/>
  <c r="I211" i="38"/>
  <c r="I210" i="38"/>
  <c r="I209" i="38"/>
  <c r="I208" i="38"/>
  <c r="I207" i="38"/>
  <c r="I206" i="38"/>
  <c r="I205" i="38"/>
  <c r="I204" i="38"/>
  <c r="I203" i="38"/>
  <c r="I202" i="38"/>
  <c r="I201" i="38"/>
  <c r="I200" i="38"/>
  <c r="I199" i="38"/>
  <c r="I198" i="38"/>
  <c r="I197" i="38"/>
  <c r="I196" i="38"/>
  <c r="I195" i="38"/>
  <c r="I194" i="38"/>
  <c r="I193" i="38"/>
  <c r="I192" i="38"/>
  <c r="I191" i="38"/>
  <c r="I190" i="38"/>
  <c r="I189" i="38"/>
  <c r="I188" i="38"/>
  <c r="I187" i="38"/>
  <c r="I186" i="38"/>
  <c r="I185" i="38"/>
  <c r="I184" i="38"/>
  <c r="I183" i="38"/>
  <c r="I182" i="38"/>
  <c r="I181" i="38"/>
  <c r="I180" i="38"/>
  <c r="I179" i="38"/>
  <c r="I178" i="38"/>
  <c r="I177" i="38"/>
  <c r="I176" i="38"/>
  <c r="I175" i="38"/>
  <c r="I174" i="38"/>
  <c r="I173" i="38"/>
  <c r="I172" i="38"/>
  <c r="I171" i="38"/>
  <c r="I170" i="38"/>
  <c r="I169" i="38"/>
  <c r="I168" i="38"/>
  <c r="I167" i="38"/>
  <c r="I166" i="38"/>
  <c r="I165" i="38"/>
  <c r="I164" i="38"/>
  <c r="I163" i="38"/>
  <c r="I162" i="38"/>
  <c r="I161" i="38"/>
  <c r="I160" i="38"/>
  <c r="I159" i="38"/>
  <c r="I158" i="38"/>
  <c r="I157" i="38"/>
  <c r="I156" i="38"/>
  <c r="I155" i="38"/>
  <c r="I154" i="38"/>
  <c r="I153" i="38"/>
  <c r="I152" i="38"/>
  <c r="I151" i="38"/>
  <c r="I150" i="38"/>
  <c r="I149" i="38"/>
  <c r="I148" i="38"/>
  <c r="I147" i="38"/>
  <c r="I146" i="38"/>
  <c r="I145" i="38"/>
  <c r="I144" i="38"/>
  <c r="I143" i="38"/>
  <c r="I142" i="38"/>
  <c r="I141" i="38"/>
  <c r="I140" i="38"/>
  <c r="I139" i="38"/>
  <c r="I138" i="38"/>
  <c r="I137" i="38"/>
  <c r="I136" i="38"/>
  <c r="I135" i="38"/>
  <c r="I134" i="38"/>
  <c r="I133" i="38"/>
  <c r="I132" i="38"/>
  <c r="I131" i="38"/>
  <c r="I130" i="38"/>
  <c r="I129" i="38"/>
  <c r="I128" i="38"/>
  <c r="I127" i="38"/>
  <c r="I126" i="38"/>
  <c r="I125" i="38"/>
  <c r="I124" i="38"/>
  <c r="I123" i="38"/>
  <c r="I122" i="38"/>
  <c r="I121" i="38"/>
  <c r="I120" i="38"/>
  <c r="I119" i="38"/>
  <c r="I118" i="38"/>
  <c r="I117" i="38"/>
  <c r="I116" i="38"/>
  <c r="I115" i="38"/>
  <c r="I114" i="38"/>
  <c r="I113" i="38"/>
  <c r="I112" i="38"/>
  <c r="I111" i="38"/>
  <c r="I110" i="38"/>
  <c r="I109" i="38"/>
  <c r="I108" i="38"/>
  <c r="I107" i="38"/>
  <c r="I106" i="38"/>
  <c r="I105" i="38"/>
  <c r="I104" i="38"/>
  <c r="I103" i="38"/>
  <c r="I102" i="38"/>
  <c r="I101" i="38"/>
  <c r="I100" i="38"/>
  <c r="I99" i="38"/>
  <c r="I98" i="38"/>
  <c r="I97" i="38"/>
  <c r="I96" i="38"/>
  <c r="I95" i="38"/>
  <c r="I94" i="38"/>
  <c r="I93" i="38"/>
  <c r="I92" i="38"/>
  <c r="I91" i="38"/>
  <c r="I90" i="38"/>
  <c r="I89" i="38"/>
  <c r="I88" i="38"/>
  <c r="I87" i="38"/>
  <c r="I86" i="38"/>
  <c r="I85" i="38"/>
  <c r="I84" i="38"/>
  <c r="I83" i="38"/>
  <c r="I82" i="38"/>
  <c r="I81" i="38"/>
  <c r="I80" i="38"/>
  <c r="I79" i="38"/>
  <c r="I78" i="38"/>
  <c r="I77" i="38"/>
  <c r="I76" i="38"/>
  <c r="I75" i="38"/>
  <c r="I74" i="38"/>
  <c r="I73" i="38"/>
  <c r="I72" i="38"/>
  <c r="I71" i="38"/>
  <c r="I70" i="38"/>
  <c r="I69" i="38"/>
  <c r="I68" i="38"/>
  <c r="I67" i="38"/>
  <c r="I66" i="38"/>
  <c r="I65" i="38"/>
  <c r="I64" i="38"/>
  <c r="I63" i="38"/>
  <c r="I62" i="38"/>
  <c r="I61" i="38"/>
  <c r="I60" i="38"/>
  <c r="I59" i="38"/>
  <c r="I58" i="38"/>
  <c r="I57" i="38"/>
  <c r="I56" i="38"/>
  <c r="I55" i="38"/>
  <c r="I54" i="38"/>
  <c r="I53" i="38"/>
  <c r="I52" i="38"/>
  <c r="I51" i="38"/>
  <c r="I50" i="38"/>
  <c r="I49" i="38"/>
  <c r="I48" i="38"/>
  <c r="I47" i="38"/>
  <c r="I46" i="38"/>
  <c r="I45" i="38"/>
  <c r="I44" i="38"/>
  <c r="I43" i="38"/>
  <c r="I42" i="38"/>
  <c r="I41" i="38"/>
  <c r="I40" i="38"/>
  <c r="I39" i="38"/>
  <c r="I38" i="38"/>
  <c r="I37" i="38"/>
  <c r="I36" i="38"/>
  <c r="I35" i="38"/>
  <c r="I34" i="38"/>
  <c r="I33" i="38"/>
  <c r="I32" i="38"/>
  <c r="I31" i="38"/>
  <c r="I30" i="38"/>
  <c r="I29" i="38"/>
  <c r="I28" i="38"/>
  <c r="I27" i="38"/>
  <c r="I26" i="38"/>
  <c r="I25" i="38"/>
  <c r="I24" i="38"/>
  <c r="I23" i="38"/>
  <c r="I22" i="38"/>
  <c r="I21" i="38"/>
  <c r="I20" i="38"/>
  <c r="I19" i="38"/>
  <c r="I18" i="38"/>
  <c r="I17" i="38"/>
  <c r="I16" i="38"/>
  <c r="I15" i="38"/>
  <c r="I14" i="38"/>
  <c r="I13" i="38"/>
  <c r="I12" i="38"/>
  <c r="I11" i="38"/>
  <c r="I10" i="38"/>
  <c r="I9" i="38"/>
  <c r="I8" i="38"/>
  <c r="I7" i="38"/>
  <c r="I6" i="38"/>
  <c r="I5" i="38"/>
  <c r="I4" i="38"/>
  <c r="I3" i="38"/>
  <c r="B76" i="47"/>
  <c r="A76" i="47"/>
  <c r="B75" i="47"/>
  <c r="A75" i="47"/>
  <c r="B74" i="47"/>
  <c r="A74" i="47"/>
  <c r="B73" i="47"/>
  <c r="A73" i="47"/>
  <c r="B72" i="47"/>
  <c r="A72" i="47"/>
  <c r="B71" i="47"/>
  <c r="A71" i="47"/>
  <c r="B70" i="47"/>
  <c r="A70" i="47"/>
  <c r="B69" i="47"/>
  <c r="A69" i="47"/>
  <c r="B68" i="47"/>
  <c r="A68" i="47"/>
  <c r="B67" i="47"/>
  <c r="A67" i="47"/>
  <c r="B66" i="47"/>
  <c r="A66" i="47"/>
  <c r="B65" i="47"/>
  <c r="A65" i="47"/>
  <c r="B64" i="47"/>
  <c r="A64" i="47"/>
  <c r="B63" i="47"/>
  <c r="A63" i="47"/>
  <c r="B62" i="47"/>
  <c r="A62" i="47"/>
  <c r="B61" i="47"/>
  <c r="A61" i="47"/>
  <c r="B60" i="47"/>
  <c r="A60" i="47"/>
  <c r="R76" i="47"/>
  <c r="Q76" i="47"/>
  <c r="P76" i="47"/>
  <c r="O76" i="47"/>
  <c r="S76" i="47" s="1"/>
  <c r="R75" i="47"/>
  <c r="Q75" i="47"/>
  <c r="P75" i="47"/>
  <c r="O75" i="47"/>
  <c r="S75" i="47" s="1"/>
  <c r="R74" i="47"/>
  <c r="Q74" i="47"/>
  <c r="P74" i="47"/>
  <c r="O74" i="47"/>
  <c r="S74" i="47" s="1"/>
  <c r="R73" i="47"/>
  <c r="Q73" i="47"/>
  <c r="P73" i="47"/>
  <c r="O73" i="47"/>
  <c r="S73" i="47" s="1"/>
  <c r="R72" i="47"/>
  <c r="Q72" i="47"/>
  <c r="P72" i="47"/>
  <c r="O72" i="47"/>
  <c r="S72" i="47" s="1"/>
  <c r="R71" i="47"/>
  <c r="Q71" i="47"/>
  <c r="P71" i="47"/>
  <c r="O71" i="47"/>
  <c r="S71" i="47" s="1"/>
  <c r="R70" i="47"/>
  <c r="Q70" i="47"/>
  <c r="P70" i="47"/>
  <c r="O70" i="47"/>
  <c r="S70" i="47" s="1"/>
  <c r="R69" i="47"/>
  <c r="Q69" i="47"/>
  <c r="P69" i="47"/>
  <c r="O69" i="47"/>
  <c r="S69" i="47" s="1"/>
  <c r="R68" i="47"/>
  <c r="Q68" i="47"/>
  <c r="P68" i="47"/>
  <c r="O68" i="47"/>
  <c r="S68" i="47" s="1"/>
  <c r="R67" i="47"/>
  <c r="Q67" i="47"/>
  <c r="P67" i="47"/>
  <c r="O67" i="47"/>
  <c r="S67" i="47" s="1"/>
  <c r="R66" i="47"/>
  <c r="Q66" i="47"/>
  <c r="P66" i="47"/>
  <c r="O66" i="47"/>
  <c r="S66" i="47" s="1"/>
  <c r="R65" i="47"/>
  <c r="Q65" i="47"/>
  <c r="P65" i="47"/>
  <c r="O65" i="47"/>
  <c r="S65" i="47" s="1"/>
  <c r="R64" i="47"/>
  <c r="Q64" i="47"/>
  <c r="P64" i="47"/>
  <c r="O64" i="47"/>
  <c r="S64" i="47" s="1"/>
  <c r="R63" i="47"/>
  <c r="Q63" i="47"/>
  <c r="P63" i="47"/>
  <c r="O63" i="47"/>
  <c r="S63" i="47" s="1"/>
  <c r="R62" i="47"/>
  <c r="Q62" i="47"/>
  <c r="P62" i="47"/>
  <c r="O62" i="47"/>
  <c r="S62" i="47" s="1"/>
  <c r="R61" i="47"/>
  <c r="Q61" i="47"/>
  <c r="P61" i="47"/>
  <c r="O61" i="47"/>
  <c r="S61" i="47" s="1"/>
  <c r="R60" i="47"/>
  <c r="Q60" i="47"/>
  <c r="P60" i="47"/>
  <c r="O60" i="47"/>
  <c r="S60" i="47" s="1"/>
  <c r="B76" i="37"/>
  <c r="A76" i="37"/>
  <c r="B75" i="37"/>
  <c r="A75" i="37"/>
  <c r="B74" i="37"/>
  <c r="A74" i="37"/>
  <c r="B73" i="37"/>
  <c r="A73" i="37"/>
  <c r="B72" i="37"/>
  <c r="A72" i="37"/>
  <c r="B71" i="37"/>
  <c r="A71" i="37"/>
  <c r="B70" i="37"/>
  <c r="A70" i="37"/>
  <c r="B69" i="37"/>
  <c r="A69" i="37"/>
  <c r="B68" i="37"/>
  <c r="A68" i="37"/>
  <c r="B67" i="37"/>
  <c r="A67" i="37"/>
  <c r="B66" i="37"/>
  <c r="A66" i="37"/>
  <c r="B65" i="37"/>
  <c r="A65" i="37"/>
  <c r="B64" i="37"/>
  <c r="A64" i="37"/>
  <c r="B63" i="37"/>
  <c r="A63" i="37"/>
  <c r="B62" i="37"/>
  <c r="A62" i="37"/>
  <c r="B61" i="37"/>
  <c r="A61" i="37"/>
  <c r="B60" i="37"/>
  <c r="A60" i="37"/>
  <c r="R76" i="37"/>
  <c r="Q76" i="37"/>
  <c r="P76" i="37"/>
  <c r="O76" i="37"/>
  <c r="S76" i="37" s="1"/>
  <c r="R75" i="37"/>
  <c r="Q75" i="37"/>
  <c r="P75" i="37"/>
  <c r="O75" i="37"/>
  <c r="S75" i="37" s="1"/>
  <c r="R74" i="37"/>
  <c r="Q74" i="37"/>
  <c r="P74" i="37"/>
  <c r="O74" i="37"/>
  <c r="S74" i="37" s="1"/>
  <c r="R73" i="37"/>
  <c r="Q73" i="37"/>
  <c r="P73" i="37"/>
  <c r="O73" i="37"/>
  <c r="S73" i="37" s="1"/>
  <c r="R72" i="37"/>
  <c r="Q72" i="37"/>
  <c r="P72" i="37"/>
  <c r="O72" i="37"/>
  <c r="S72" i="37" s="1"/>
  <c r="R71" i="37"/>
  <c r="Q71" i="37"/>
  <c r="P71" i="37"/>
  <c r="O71" i="37"/>
  <c r="S71" i="37" s="1"/>
  <c r="R70" i="37"/>
  <c r="Q70" i="37"/>
  <c r="P70" i="37"/>
  <c r="O70" i="37"/>
  <c r="S70" i="37" s="1"/>
  <c r="R69" i="37"/>
  <c r="Q69" i="37"/>
  <c r="P69" i="37"/>
  <c r="O69" i="37"/>
  <c r="S69" i="37" s="1"/>
  <c r="R68" i="37"/>
  <c r="Q68" i="37"/>
  <c r="P68" i="37"/>
  <c r="O68" i="37"/>
  <c r="S68" i="37" s="1"/>
  <c r="R67" i="37"/>
  <c r="Q67" i="37"/>
  <c r="P67" i="37"/>
  <c r="O67" i="37"/>
  <c r="S67" i="37" s="1"/>
  <c r="R66" i="37"/>
  <c r="Q66" i="37"/>
  <c r="P66" i="37"/>
  <c r="O66" i="37"/>
  <c r="S66" i="37" s="1"/>
  <c r="R65" i="37"/>
  <c r="Q65" i="37"/>
  <c r="P65" i="37"/>
  <c r="O65" i="37"/>
  <c r="S65" i="37" s="1"/>
  <c r="R64" i="37"/>
  <c r="Q64" i="37"/>
  <c r="P64" i="37"/>
  <c r="O64" i="37"/>
  <c r="S64" i="37" s="1"/>
  <c r="R63" i="37"/>
  <c r="Q63" i="37"/>
  <c r="P63" i="37"/>
  <c r="O63" i="37"/>
  <c r="S63" i="37" s="1"/>
  <c r="R62" i="37"/>
  <c r="Q62" i="37"/>
  <c r="P62" i="37"/>
  <c r="O62" i="37"/>
  <c r="S62" i="37" s="1"/>
  <c r="R61" i="37"/>
  <c r="Q61" i="37"/>
  <c r="P61" i="37"/>
  <c r="O61" i="37"/>
  <c r="S61" i="37" s="1"/>
  <c r="R60" i="37"/>
  <c r="Q60" i="37"/>
  <c r="P60" i="37"/>
  <c r="O60" i="37"/>
  <c r="S60" i="37" s="1"/>
  <c r="B76" i="35"/>
  <c r="A76" i="35"/>
  <c r="B75" i="35"/>
  <c r="A75" i="35"/>
  <c r="B74" i="35"/>
  <c r="A74" i="35"/>
  <c r="B73" i="35"/>
  <c r="A73" i="35"/>
  <c r="B72" i="35"/>
  <c r="A72" i="35"/>
  <c r="B71" i="35"/>
  <c r="A71" i="35"/>
  <c r="B70" i="35"/>
  <c r="A70" i="35"/>
  <c r="B69" i="35"/>
  <c r="A69" i="35"/>
  <c r="B68" i="35"/>
  <c r="A68" i="35"/>
  <c r="B67" i="35"/>
  <c r="A67" i="35"/>
  <c r="B66" i="35"/>
  <c r="A66" i="35"/>
  <c r="B65" i="35"/>
  <c r="A65" i="35"/>
  <c r="B64" i="35"/>
  <c r="A64" i="35"/>
  <c r="B63" i="35"/>
  <c r="A63" i="35"/>
  <c r="B62" i="35"/>
  <c r="A62" i="35"/>
  <c r="B61" i="35"/>
  <c r="A61" i="35"/>
  <c r="B60" i="35"/>
  <c r="A60" i="35"/>
  <c r="R76" i="35"/>
  <c r="Q76" i="35"/>
  <c r="P76" i="35"/>
  <c r="O76" i="35"/>
  <c r="S76" i="35" s="1"/>
  <c r="R75" i="35"/>
  <c r="Q75" i="35"/>
  <c r="P75" i="35"/>
  <c r="O75" i="35"/>
  <c r="S75" i="35" s="1"/>
  <c r="R74" i="35"/>
  <c r="Q74" i="35"/>
  <c r="P74" i="35"/>
  <c r="O74" i="35"/>
  <c r="S74" i="35" s="1"/>
  <c r="R73" i="35"/>
  <c r="Q73" i="35"/>
  <c r="P73" i="35"/>
  <c r="O73" i="35"/>
  <c r="S73" i="35" s="1"/>
  <c r="R72" i="35"/>
  <c r="Q72" i="35"/>
  <c r="P72" i="35"/>
  <c r="O72" i="35"/>
  <c r="S72" i="35" s="1"/>
  <c r="R71" i="35"/>
  <c r="Q71" i="35"/>
  <c r="P71" i="35"/>
  <c r="O71" i="35"/>
  <c r="S71" i="35" s="1"/>
  <c r="R70" i="35"/>
  <c r="Q70" i="35"/>
  <c r="P70" i="35"/>
  <c r="O70" i="35"/>
  <c r="S70" i="35" s="1"/>
  <c r="R69" i="35"/>
  <c r="Q69" i="35"/>
  <c r="P69" i="35"/>
  <c r="O69" i="35"/>
  <c r="S69" i="35" s="1"/>
  <c r="R68" i="35"/>
  <c r="Q68" i="35"/>
  <c r="P68" i="35"/>
  <c r="O68" i="35"/>
  <c r="S68" i="35" s="1"/>
  <c r="R67" i="35"/>
  <c r="Q67" i="35"/>
  <c r="P67" i="35"/>
  <c r="O67" i="35"/>
  <c r="S67" i="35" s="1"/>
  <c r="R66" i="35"/>
  <c r="Q66" i="35"/>
  <c r="P66" i="35"/>
  <c r="O66" i="35"/>
  <c r="S66" i="35" s="1"/>
  <c r="R65" i="35"/>
  <c r="Q65" i="35"/>
  <c r="P65" i="35"/>
  <c r="O65" i="35"/>
  <c r="S65" i="35" s="1"/>
  <c r="R64" i="35"/>
  <c r="Q64" i="35"/>
  <c r="P64" i="35"/>
  <c r="O64" i="35"/>
  <c r="S64" i="35" s="1"/>
  <c r="R63" i="35"/>
  <c r="Q63" i="35"/>
  <c r="P63" i="35"/>
  <c r="O63" i="35"/>
  <c r="S63" i="35" s="1"/>
  <c r="R62" i="35"/>
  <c r="Q62" i="35"/>
  <c r="P62" i="35"/>
  <c r="O62" i="35"/>
  <c r="S62" i="35" s="1"/>
  <c r="R61" i="35"/>
  <c r="Q61" i="35"/>
  <c r="P61" i="35"/>
  <c r="O61" i="35"/>
  <c r="S61" i="35" s="1"/>
  <c r="R60" i="35"/>
  <c r="Q60" i="35"/>
  <c r="P60" i="35"/>
  <c r="O60" i="35"/>
  <c r="S60" i="35" s="1"/>
  <c r="B76" i="56"/>
  <c r="A76" i="56"/>
  <c r="B75" i="56"/>
  <c r="A75" i="56"/>
  <c r="B74" i="56"/>
  <c r="A74" i="56"/>
  <c r="B73" i="56"/>
  <c r="A73" i="56"/>
  <c r="B72" i="56"/>
  <c r="A72" i="56"/>
  <c r="B71" i="56"/>
  <c r="A71" i="56"/>
  <c r="B70" i="56"/>
  <c r="A70" i="56"/>
  <c r="B69" i="56"/>
  <c r="A69" i="56"/>
  <c r="B68" i="56"/>
  <c r="A68" i="56"/>
  <c r="B67" i="56"/>
  <c r="A67" i="56"/>
  <c r="B66" i="56"/>
  <c r="A66" i="56"/>
  <c r="B65" i="56"/>
  <c r="A65" i="56"/>
  <c r="B64" i="56"/>
  <c r="A64" i="56"/>
  <c r="B63" i="56"/>
  <c r="A63" i="56"/>
  <c r="B62" i="56"/>
  <c r="A62" i="56"/>
  <c r="B61" i="56"/>
  <c r="A61" i="56"/>
  <c r="B60" i="56"/>
  <c r="A60" i="56"/>
  <c r="R76" i="56"/>
  <c r="Q76" i="56"/>
  <c r="P76" i="56"/>
  <c r="O76" i="56"/>
  <c r="S76" i="56" s="1"/>
  <c r="R75" i="56"/>
  <c r="Q75" i="56"/>
  <c r="P75" i="56"/>
  <c r="O75" i="56"/>
  <c r="R74" i="56"/>
  <c r="Q74" i="56"/>
  <c r="P74" i="56"/>
  <c r="O74" i="56"/>
  <c r="S74" i="56" s="1"/>
  <c r="R73" i="56"/>
  <c r="Q73" i="56"/>
  <c r="P73" i="56"/>
  <c r="O73" i="56"/>
  <c r="R72" i="56"/>
  <c r="Q72" i="56"/>
  <c r="P72" i="56"/>
  <c r="O72" i="56"/>
  <c r="S72" i="56" s="1"/>
  <c r="R71" i="56"/>
  <c r="Q71" i="56"/>
  <c r="P71" i="56"/>
  <c r="O71" i="56"/>
  <c r="R70" i="56"/>
  <c r="Q70" i="56"/>
  <c r="P70" i="56"/>
  <c r="O70" i="56"/>
  <c r="S70" i="56" s="1"/>
  <c r="R69" i="56"/>
  <c r="Q69" i="56"/>
  <c r="P69" i="56"/>
  <c r="O69" i="56"/>
  <c r="R68" i="56"/>
  <c r="Q68" i="56"/>
  <c r="P68" i="56"/>
  <c r="O68" i="56"/>
  <c r="S68" i="56" s="1"/>
  <c r="R67" i="56"/>
  <c r="Q67" i="56"/>
  <c r="P67" i="56"/>
  <c r="O67" i="56"/>
  <c r="R66" i="56"/>
  <c r="Q66" i="56"/>
  <c r="P66" i="56"/>
  <c r="O66" i="56"/>
  <c r="S66" i="56" s="1"/>
  <c r="R65" i="56"/>
  <c r="Q65" i="56"/>
  <c r="P65" i="56"/>
  <c r="O65" i="56"/>
  <c r="S65" i="56" s="1"/>
  <c r="R64" i="56"/>
  <c r="Q64" i="56"/>
  <c r="P64" i="56"/>
  <c r="O64" i="56"/>
  <c r="S64" i="56" s="1"/>
  <c r="R63" i="56"/>
  <c r="Q63" i="56"/>
  <c r="P63" i="56"/>
  <c r="O63" i="56"/>
  <c r="S63" i="56" s="1"/>
  <c r="R62" i="56"/>
  <c r="Q62" i="56"/>
  <c r="P62" i="56"/>
  <c r="O62" i="56"/>
  <c r="S62" i="56" s="1"/>
  <c r="R61" i="56"/>
  <c r="Q61" i="56"/>
  <c r="P61" i="56"/>
  <c r="O61" i="56"/>
  <c r="S61" i="56" s="1"/>
  <c r="R60" i="56"/>
  <c r="Q60" i="56"/>
  <c r="P60" i="56"/>
  <c r="O60" i="56"/>
  <c r="S60" i="56" s="1"/>
  <c r="B76" i="48"/>
  <c r="A76" i="48"/>
  <c r="B75" i="48"/>
  <c r="A75" i="48"/>
  <c r="B74" i="48"/>
  <c r="A74" i="48"/>
  <c r="B73" i="48"/>
  <c r="A73" i="48"/>
  <c r="B72" i="48"/>
  <c r="A72" i="48"/>
  <c r="B71" i="48"/>
  <c r="A71" i="48"/>
  <c r="B70" i="48"/>
  <c r="A70" i="48"/>
  <c r="B69" i="48"/>
  <c r="A69" i="48"/>
  <c r="B68" i="48"/>
  <c r="A68" i="48"/>
  <c r="B67" i="48"/>
  <c r="A67" i="48"/>
  <c r="B66" i="48"/>
  <c r="A66" i="48"/>
  <c r="B65" i="48"/>
  <c r="A65" i="48"/>
  <c r="B64" i="48"/>
  <c r="A64" i="48"/>
  <c r="B63" i="48"/>
  <c r="A63" i="48"/>
  <c r="B62" i="48"/>
  <c r="A62" i="48"/>
  <c r="B61" i="48"/>
  <c r="A61" i="48"/>
  <c r="B60" i="48"/>
  <c r="A60" i="48"/>
  <c r="R76" i="48"/>
  <c r="Q76" i="48"/>
  <c r="P76" i="48"/>
  <c r="O76" i="48"/>
  <c r="S76" i="48" s="1"/>
  <c r="R75" i="48"/>
  <c r="Q75" i="48"/>
  <c r="P75" i="48"/>
  <c r="O75" i="48"/>
  <c r="S75" i="48" s="1"/>
  <c r="R74" i="48"/>
  <c r="Q74" i="48"/>
  <c r="P74" i="48"/>
  <c r="O74" i="48"/>
  <c r="S74" i="48" s="1"/>
  <c r="R73" i="48"/>
  <c r="Q73" i="48"/>
  <c r="P73" i="48"/>
  <c r="O73" i="48"/>
  <c r="S73" i="48" s="1"/>
  <c r="R72" i="48"/>
  <c r="Q72" i="48"/>
  <c r="P72" i="48"/>
  <c r="O72" i="48"/>
  <c r="S72" i="48" s="1"/>
  <c r="R71" i="48"/>
  <c r="Q71" i="48"/>
  <c r="P71" i="48"/>
  <c r="O71" i="48"/>
  <c r="S71" i="48" s="1"/>
  <c r="R70" i="48"/>
  <c r="Q70" i="48"/>
  <c r="P70" i="48"/>
  <c r="O70" i="48"/>
  <c r="S70" i="48" s="1"/>
  <c r="R69" i="48"/>
  <c r="Q69" i="48"/>
  <c r="P69" i="48"/>
  <c r="O69" i="48"/>
  <c r="R68" i="48"/>
  <c r="Q68" i="48"/>
  <c r="P68" i="48"/>
  <c r="O68" i="48"/>
  <c r="S68" i="48" s="1"/>
  <c r="R67" i="48"/>
  <c r="Q67" i="48"/>
  <c r="P67" i="48"/>
  <c r="O67" i="48"/>
  <c r="R66" i="48"/>
  <c r="Q66" i="48"/>
  <c r="P66" i="48"/>
  <c r="O66" i="48"/>
  <c r="S66" i="48" s="1"/>
  <c r="R65" i="48"/>
  <c r="Q65" i="48"/>
  <c r="P65" i="48"/>
  <c r="O65" i="48"/>
  <c r="R64" i="48"/>
  <c r="Q64" i="48"/>
  <c r="P64" i="48"/>
  <c r="O64" i="48"/>
  <c r="S64" i="48" s="1"/>
  <c r="R63" i="48"/>
  <c r="Q63" i="48"/>
  <c r="P63" i="48"/>
  <c r="O63" i="48"/>
  <c r="R62" i="48"/>
  <c r="Q62" i="48"/>
  <c r="P62" i="48"/>
  <c r="O62" i="48"/>
  <c r="S62" i="48" s="1"/>
  <c r="R61" i="48"/>
  <c r="Q61" i="48"/>
  <c r="P61" i="48"/>
  <c r="O61" i="48"/>
  <c r="R60" i="48"/>
  <c r="Q60" i="48"/>
  <c r="P60" i="48"/>
  <c r="O60" i="48"/>
  <c r="S60" i="48" s="1"/>
  <c r="B76" i="49"/>
  <c r="A76" i="49"/>
  <c r="B75" i="49"/>
  <c r="A75" i="49"/>
  <c r="B74" i="49"/>
  <c r="A74" i="49"/>
  <c r="B73" i="49"/>
  <c r="A73" i="49"/>
  <c r="B72" i="49"/>
  <c r="A72" i="49"/>
  <c r="B71" i="49"/>
  <c r="A71" i="49"/>
  <c r="B70" i="49"/>
  <c r="A70" i="49"/>
  <c r="B69" i="49"/>
  <c r="A69" i="49"/>
  <c r="B68" i="49"/>
  <c r="A68" i="49"/>
  <c r="B67" i="49"/>
  <c r="A67" i="49"/>
  <c r="B66" i="49"/>
  <c r="A66" i="49"/>
  <c r="B65" i="49"/>
  <c r="A65" i="49"/>
  <c r="B64" i="49"/>
  <c r="A64" i="49"/>
  <c r="B63" i="49"/>
  <c r="A63" i="49"/>
  <c r="B62" i="49"/>
  <c r="A62" i="49"/>
  <c r="B61" i="49"/>
  <c r="A61" i="49"/>
  <c r="B60" i="49"/>
  <c r="A60" i="49"/>
  <c r="R76" i="49"/>
  <c r="Q76" i="49"/>
  <c r="P76" i="49"/>
  <c r="O76" i="49"/>
  <c r="S76" i="49" s="1"/>
  <c r="R75" i="49"/>
  <c r="Q75" i="49"/>
  <c r="P75" i="49"/>
  <c r="O75" i="49"/>
  <c r="S75" i="49" s="1"/>
  <c r="R74" i="49"/>
  <c r="Q74" i="49"/>
  <c r="P74" i="49"/>
  <c r="O74" i="49"/>
  <c r="S74" i="49" s="1"/>
  <c r="R73" i="49"/>
  <c r="Q73" i="49"/>
  <c r="P73" i="49"/>
  <c r="O73" i="49"/>
  <c r="S73" i="49" s="1"/>
  <c r="R72" i="49"/>
  <c r="Q72" i="49"/>
  <c r="P72" i="49"/>
  <c r="O72" i="49"/>
  <c r="S72" i="49" s="1"/>
  <c r="R71" i="49"/>
  <c r="Q71" i="49"/>
  <c r="P71" i="49"/>
  <c r="O71" i="49"/>
  <c r="S71" i="49" s="1"/>
  <c r="R70" i="49"/>
  <c r="Q70" i="49"/>
  <c r="P70" i="49"/>
  <c r="O70" i="49"/>
  <c r="S70" i="49" s="1"/>
  <c r="R69" i="49"/>
  <c r="Q69" i="49"/>
  <c r="P69" i="49"/>
  <c r="O69" i="49"/>
  <c r="S69" i="49" s="1"/>
  <c r="R68" i="49"/>
  <c r="Q68" i="49"/>
  <c r="P68" i="49"/>
  <c r="O68" i="49"/>
  <c r="S68" i="49" s="1"/>
  <c r="R67" i="49"/>
  <c r="Q67" i="49"/>
  <c r="P67" i="49"/>
  <c r="O67" i="49"/>
  <c r="S67" i="49" s="1"/>
  <c r="R66" i="49"/>
  <c r="Q66" i="49"/>
  <c r="P66" i="49"/>
  <c r="O66" i="49"/>
  <c r="S66" i="49" s="1"/>
  <c r="R65" i="49"/>
  <c r="Q65" i="49"/>
  <c r="P65" i="49"/>
  <c r="O65" i="49"/>
  <c r="S65" i="49" s="1"/>
  <c r="R64" i="49"/>
  <c r="Q64" i="49"/>
  <c r="P64" i="49"/>
  <c r="O64" i="49"/>
  <c r="S64" i="49" s="1"/>
  <c r="R63" i="49"/>
  <c r="Q63" i="49"/>
  <c r="P63" i="49"/>
  <c r="O63" i="49"/>
  <c r="S63" i="49" s="1"/>
  <c r="R62" i="49"/>
  <c r="Q62" i="49"/>
  <c r="P62" i="49"/>
  <c r="O62" i="49"/>
  <c r="S62" i="49" s="1"/>
  <c r="R61" i="49"/>
  <c r="Q61" i="49"/>
  <c r="P61" i="49"/>
  <c r="O61" i="49"/>
  <c r="S61" i="49" s="1"/>
  <c r="R60" i="49"/>
  <c r="Q60" i="49"/>
  <c r="P60" i="49"/>
  <c r="O60" i="49"/>
  <c r="S60" i="49" s="1"/>
  <c r="B76" i="32"/>
  <c r="A76" i="32"/>
  <c r="B75" i="32"/>
  <c r="A75" i="32"/>
  <c r="B74" i="32"/>
  <c r="A74" i="32"/>
  <c r="B73" i="32"/>
  <c r="A73" i="32"/>
  <c r="B72" i="32"/>
  <c r="A72" i="32"/>
  <c r="B71" i="32"/>
  <c r="A71" i="32"/>
  <c r="B70" i="32"/>
  <c r="A70" i="32"/>
  <c r="B69" i="32"/>
  <c r="A69" i="32"/>
  <c r="B68" i="32"/>
  <c r="A68" i="32"/>
  <c r="B67" i="32"/>
  <c r="A67" i="32"/>
  <c r="B66" i="32"/>
  <c r="A66" i="32"/>
  <c r="B65" i="32"/>
  <c r="A65" i="32"/>
  <c r="B64" i="32"/>
  <c r="A64" i="32"/>
  <c r="B63" i="32"/>
  <c r="A63" i="32"/>
  <c r="B62" i="32"/>
  <c r="A62" i="32"/>
  <c r="B61" i="32"/>
  <c r="A61" i="32"/>
  <c r="B60" i="32"/>
  <c r="A60" i="32"/>
  <c r="R76" i="32"/>
  <c r="Q76" i="32"/>
  <c r="P76" i="32"/>
  <c r="O76" i="32"/>
  <c r="S76" i="32" s="1"/>
  <c r="R75" i="32"/>
  <c r="Q75" i="32"/>
  <c r="P75" i="32"/>
  <c r="O75" i="32"/>
  <c r="S75" i="32" s="1"/>
  <c r="R74" i="32"/>
  <c r="Q74" i="32"/>
  <c r="P74" i="32"/>
  <c r="O74" i="32"/>
  <c r="S74" i="32" s="1"/>
  <c r="R73" i="32"/>
  <c r="Q73" i="32"/>
  <c r="P73" i="32"/>
  <c r="O73" i="32"/>
  <c r="S73" i="32" s="1"/>
  <c r="R72" i="32"/>
  <c r="Q72" i="32"/>
  <c r="P72" i="32"/>
  <c r="O72" i="32"/>
  <c r="S72" i="32" s="1"/>
  <c r="R71" i="32"/>
  <c r="Q71" i="32"/>
  <c r="P71" i="32"/>
  <c r="O71" i="32"/>
  <c r="S71" i="32" s="1"/>
  <c r="R70" i="32"/>
  <c r="Q70" i="32"/>
  <c r="P70" i="32"/>
  <c r="O70" i="32"/>
  <c r="S70" i="32" s="1"/>
  <c r="R69" i="32"/>
  <c r="Q69" i="32"/>
  <c r="P69" i="32"/>
  <c r="O69" i="32"/>
  <c r="S69" i="32" s="1"/>
  <c r="R68" i="32"/>
  <c r="Q68" i="32"/>
  <c r="P68" i="32"/>
  <c r="O68" i="32"/>
  <c r="S68" i="32" s="1"/>
  <c r="R67" i="32"/>
  <c r="Q67" i="32"/>
  <c r="P67" i="32"/>
  <c r="O67" i="32"/>
  <c r="S67" i="32" s="1"/>
  <c r="R66" i="32"/>
  <c r="Q66" i="32"/>
  <c r="P66" i="32"/>
  <c r="O66" i="32"/>
  <c r="S66" i="32" s="1"/>
  <c r="R65" i="32"/>
  <c r="Q65" i="32"/>
  <c r="P65" i="32"/>
  <c r="O65" i="32"/>
  <c r="S65" i="32" s="1"/>
  <c r="R64" i="32"/>
  <c r="Q64" i="32"/>
  <c r="P64" i="32"/>
  <c r="O64" i="32"/>
  <c r="S64" i="32" s="1"/>
  <c r="R63" i="32"/>
  <c r="Q63" i="32"/>
  <c r="P63" i="32"/>
  <c r="O63" i="32"/>
  <c r="S63" i="32" s="1"/>
  <c r="R62" i="32"/>
  <c r="Q62" i="32"/>
  <c r="P62" i="32"/>
  <c r="O62" i="32"/>
  <c r="S62" i="32" s="1"/>
  <c r="R61" i="32"/>
  <c r="Q61" i="32"/>
  <c r="P61" i="32"/>
  <c r="O61" i="32"/>
  <c r="S61" i="32" s="1"/>
  <c r="R60" i="32"/>
  <c r="Q60" i="32"/>
  <c r="P60" i="32"/>
  <c r="O60" i="32"/>
  <c r="S60" i="32" s="1"/>
  <c r="B76" i="34"/>
  <c r="A76" i="34"/>
  <c r="B75" i="34"/>
  <c r="A75" i="34"/>
  <c r="B74" i="34"/>
  <c r="A74" i="34"/>
  <c r="B73" i="34"/>
  <c r="A73" i="34"/>
  <c r="B72" i="34"/>
  <c r="A72" i="34"/>
  <c r="B71" i="34"/>
  <c r="A71" i="34"/>
  <c r="B70" i="34"/>
  <c r="A70" i="34"/>
  <c r="B69" i="34"/>
  <c r="A69" i="34"/>
  <c r="B68" i="34"/>
  <c r="A68" i="34"/>
  <c r="B67" i="34"/>
  <c r="A67" i="34"/>
  <c r="B66" i="34"/>
  <c r="A66" i="34"/>
  <c r="B65" i="34"/>
  <c r="A65" i="34"/>
  <c r="B64" i="34"/>
  <c r="A64" i="34"/>
  <c r="B63" i="34"/>
  <c r="A63" i="34"/>
  <c r="B62" i="34"/>
  <c r="A62" i="34"/>
  <c r="B61" i="34"/>
  <c r="A61" i="34"/>
  <c r="B60" i="34"/>
  <c r="A60" i="34"/>
  <c r="R76" i="34"/>
  <c r="Q76" i="34"/>
  <c r="P76" i="34"/>
  <c r="O76" i="34"/>
  <c r="S76" i="34" s="1"/>
  <c r="R75" i="34"/>
  <c r="Q75" i="34"/>
  <c r="P75" i="34"/>
  <c r="O75" i="34"/>
  <c r="S75" i="34" s="1"/>
  <c r="R74" i="34"/>
  <c r="Q74" i="34"/>
  <c r="P74" i="34"/>
  <c r="O74" i="34"/>
  <c r="S74" i="34" s="1"/>
  <c r="R73" i="34"/>
  <c r="Q73" i="34"/>
  <c r="P73" i="34"/>
  <c r="O73" i="34"/>
  <c r="S73" i="34" s="1"/>
  <c r="R72" i="34"/>
  <c r="Q72" i="34"/>
  <c r="P72" i="34"/>
  <c r="O72" i="34"/>
  <c r="S72" i="34" s="1"/>
  <c r="R71" i="34"/>
  <c r="Q71" i="34"/>
  <c r="P71" i="34"/>
  <c r="O71" i="34"/>
  <c r="S71" i="34" s="1"/>
  <c r="R70" i="34"/>
  <c r="Q70" i="34"/>
  <c r="P70" i="34"/>
  <c r="O70" i="34"/>
  <c r="S70" i="34" s="1"/>
  <c r="R69" i="34"/>
  <c r="Q69" i="34"/>
  <c r="P69" i="34"/>
  <c r="O69" i="34"/>
  <c r="S69" i="34" s="1"/>
  <c r="R68" i="34"/>
  <c r="Q68" i="34"/>
  <c r="P68" i="34"/>
  <c r="O68" i="34"/>
  <c r="S68" i="34" s="1"/>
  <c r="R67" i="34"/>
  <c r="Q67" i="34"/>
  <c r="P67" i="34"/>
  <c r="O67" i="34"/>
  <c r="S67" i="34" s="1"/>
  <c r="R66" i="34"/>
  <c r="Q66" i="34"/>
  <c r="P66" i="34"/>
  <c r="O66" i="34"/>
  <c r="S66" i="34" s="1"/>
  <c r="R65" i="34"/>
  <c r="Q65" i="34"/>
  <c r="P65" i="34"/>
  <c r="O65" i="34"/>
  <c r="S65" i="34" s="1"/>
  <c r="R64" i="34"/>
  <c r="Q64" i="34"/>
  <c r="P64" i="34"/>
  <c r="O64" i="34"/>
  <c r="S64" i="34" s="1"/>
  <c r="R63" i="34"/>
  <c r="Q63" i="34"/>
  <c r="P63" i="34"/>
  <c r="O63" i="34"/>
  <c r="S63" i="34" s="1"/>
  <c r="R62" i="34"/>
  <c r="Q62" i="34"/>
  <c r="P62" i="34"/>
  <c r="O62" i="34"/>
  <c r="S62" i="34" s="1"/>
  <c r="R61" i="34"/>
  <c r="Q61" i="34"/>
  <c r="P61" i="34"/>
  <c r="O61" i="34"/>
  <c r="S61" i="34" s="1"/>
  <c r="R60" i="34"/>
  <c r="Q60" i="34"/>
  <c r="P60" i="34"/>
  <c r="O60" i="34"/>
  <c r="S60" i="34" s="1"/>
  <c r="B76" i="52"/>
  <c r="A76" i="52"/>
  <c r="B75" i="52"/>
  <c r="A75" i="52"/>
  <c r="B74" i="52"/>
  <c r="A74" i="52"/>
  <c r="B73" i="52"/>
  <c r="A73" i="52"/>
  <c r="B72" i="52"/>
  <c r="A72" i="52"/>
  <c r="B71" i="52"/>
  <c r="A71" i="52"/>
  <c r="B70" i="52"/>
  <c r="A70" i="52"/>
  <c r="B69" i="52"/>
  <c r="A69" i="52"/>
  <c r="B68" i="52"/>
  <c r="A68" i="52"/>
  <c r="B67" i="52"/>
  <c r="A67" i="52"/>
  <c r="B66" i="52"/>
  <c r="A66" i="52"/>
  <c r="B65" i="52"/>
  <c r="A65" i="52"/>
  <c r="B64" i="52"/>
  <c r="A64" i="52"/>
  <c r="B63" i="52"/>
  <c r="A63" i="52"/>
  <c r="B62" i="52"/>
  <c r="A62" i="52"/>
  <c r="B61" i="52"/>
  <c r="A61" i="52"/>
  <c r="B60" i="52"/>
  <c r="A60" i="52"/>
  <c r="R76" i="52"/>
  <c r="Q76" i="52"/>
  <c r="P76" i="52"/>
  <c r="O76" i="52"/>
  <c r="S76" i="52" s="1"/>
  <c r="R75" i="52"/>
  <c r="Q75" i="52"/>
  <c r="P75" i="52"/>
  <c r="O75" i="52"/>
  <c r="R74" i="52"/>
  <c r="Q74" i="52"/>
  <c r="P74" i="52"/>
  <c r="O74" i="52"/>
  <c r="S74" i="52" s="1"/>
  <c r="R73" i="52"/>
  <c r="Q73" i="52"/>
  <c r="P73" i="52"/>
  <c r="O73" i="52"/>
  <c r="R72" i="52"/>
  <c r="Q72" i="52"/>
  <c r="P72" i="52"/>
  <c r="O72" i="52"/>
  <c r="S72" i="52" s="1"/>
  <c r="R71" i="52"/>
  <c r="Q71" i="52"/>
  <c r="P71" i="52"/>
  <c r="O71" i="52"/>
  <c r="R70" i="52"/>
  <c r="Q70" i="52"/>
  <c r="P70" i="52"/>
  <c r="O70" i="52"/>
  <c r="S70" i="52" s="1"/>
  <c r="R69" i="52"/>
  <c r="Q69" i="52"/>
  <c r="P69" i="52"/>
  <c r="O69" i="52"/>
  <c r="R68" i="52"/>
  <c r="Q68" i="52"/>
  <c r="P68" i="52"/>
  <c r="O68" i="52"/>
  <c r="S68" i="52" s="1"/>
  <c r="R67" i="52"/>
  <c r="Q67" i="52"/>
  <c r="P67" i="52"/>
  <c r="O67" i="52"/>
  <c r="S67" i="52" s="1"/>
  <c r="R66" i="52"/>
  <c r="Q66" i="52"/>
  <c r="P66" i="52"/>
  <c r="O66" i="52"/>
  <c r="S66" i="52" s="1"/>
  <c r="R65" i="52"/>
  <c r="Q65" i="52"/>
  <c r="P65" i="52"/>
  <c r="O65" i="52"/>
  <c r="S65" i="52" s="1"/>
  <c r="R64" i="52"/>
  <c r="Q64" i="52"/>
  <c r="P64" i="52"/>
  <c r="O64" i="52"/>
  <c r="S64" i="52" s="1"/>
  <c r="R63" i="52"/>
  <c r="Q63" i="52"/>
  <c r="P63" i="52"/>
  <c r="O63" i="52"/>
  <c r="S63" i="52" s="1"/>
  <c r="R62" i="52"/>
  <c r="Q62" i="52"/>
  <c r="P62" i="52"/>
  <c r="O62" i="52"/>
  <c r="S62" i="52" s="1"/>
  <c r="R61" i="52"/>
  <c r="Q61" i="52"/>
  <c r="P61" i="52"/>
  <c r="O61" i="52"/>
  <c r="S61" i="52" s="1"/>
  <c r="R60" i="52"/>
  <c r="Q60" i="52"/>
  <c r="P60" i="52"/>
  <c r="O60" i="52"/>
  <c r="S60" i="52" s="1"/>
  <c r="B76" i="30"/>
  <c r="A76" i="30"/>
  <c r="B75" i="30"/>
  <c r="A75" i="30"/>
  <c r="B74" i="30"/>
  <c r="A74" i="30"/>
  <c r="B73" i="30"/>
  <c r="A73" i="30"/>
  <c r="B72" i="30"/>
  <c r="A72" i="30"/>
  <c r="B71" i="30"/>
  <c r="A71" i="30"/>
  <c r="B70" i="30"/>
  <c r="A70" i="30"/>
  <c r="B69" i="30"/>
  <c r="A69" i="30"/>
  <c r="B68" i="30"/>
  <c r="A68" i="30"/>
  <c r="B67" i="30"/>
  <c r="A67" i="30"/>
  <c r="B66" i="30"/>
  <c r="A66" i="30"/>
  <c r="B65" i="30"/>
  <c r="A65" i="30"/>
  <c r="B64" i="30"/>
  <c r="A64" i="30"/>
  <c r="B63" i="30"/>
  <c r="A63" i="30"/>
  <c r="B62" i="30"/>
  <c r="A62" i="30"/>
  <c r="B61" i="30"/>
  <c r="A61" i="30"/>
  <c r="B60" i="30"/>
  <c r="A60" i="30"/>
  <c r="R76" i="30"/>
  <c r="Q76" i="30"/>
  <c r="P76" i="30"/>
  <c r="O76" i="30"/>
  <c r="S76" i="30" s="1"/>
  <c r="R75" i="30"/>
  <c r="Q75" i="30"/>
  <c r="P75" i="30"/>
  <c r="O75" i="30"/>
  <c r="S75" i="30" s="1"/>
  <c r="R74" i="30"/>
  <c r="Q74" i="30"/>
  <c r="P74" i="30"/>
  <c r="O74" i="30"/>
  <c r="S74" i="30" s="1"/>
  <c r="R73" i="30"/>
  <c r="Q73" i="30"/>
  <c r="P73" i="30"/>
  <c r="O73" i="30"/>
  <c r="S73" i="30" s="1"/>
  <c r="R72" i="30"/>
  <c r="Q72" i="30"/>
  <c r="P72" i="30"/>
  <c r="O72" i="30"/>
  <c r="S72" i="30" s="1"/>
  <c r="R71" i="30"/>
  <c r="Q71" i="30"/>
  <c r="P71" i="30"/>
  <c r="O71" i="30"/>
  <c r="S71" i="30" s="1"/>
  <c r="R70" i="30"/>
  <c r="Q70" i="30"/>
  <c r="P70" i="30"/>
  <c r="O70" i="30"/>
  <c r="S70" i="30" s="1"/>
  <c r="R69" i="30"/>
  <c r="Q69" i="30"/>
  <c r="P69" i="30"/>
  <c r="O69" i="30"/>
  <c r="S69" i="30" s="1"/>
  <c r="R68" i="30"/>
  <c r="Q68" i="30"/>
  <c r="P68" i="30"/>
  <c r="O68" i="30"/>
  <c r="S68" i="30" s="1"/>
  <c r="R67" i="30"/>
  <c r="Q67" i="30"/>
  <c r="P67" i="30"/>
  <c r="O67" i="30"/>
  <c r="S67" i="30" s="1"/>
  <c r="R66" i="30"/>
  <c r="Q66" i="30"/>
  <c r="P66" i="30"/>
  <c r="O66" i="30"/>
  <c r="S66" i="30" s="1"/>
  <c r="R65" i="30"/>
  <c r="Q65" i="30"/>
  <c r="P65" i="30"/>
  <c r="O65" i="30"/>
  <c r="S65" i="30" s="1"/>
  <c r="R64" i="30"/>
  <c r="Q64" i="30"/>
  <c r="P64" i="30"/>
  <c r="O64" i="30"/>
  <c r="S64" i="30" s="1"/>
  <c r="R63" i="30"/>
  <c r="Q63" i="30"/>
  <c r="P63" i="30"/>
  <c r="O63" i="30"/>
  <c r="S63" i="30" s="1"/>
  <c r="R62" i="30"/>
  <c r="Q62" i="30"/>
  <c r="P62" i="30"/>
  <c r="O62" i="30"/>
  <c r="S62" i="30" s="1"/>
  <c r="R61" i="30"/>
  <c r="Q61" i="30"/>
  <c r="P61" i="30"/>
  <c r="O61" i="30"/>
  <c r="S61" i="30" s="1"/>
  <c r="R60" i="30"/>
  <c r="Q60" i="30"/>
  <c r="P60" i="30"/>
  <c r="O60" i="30"/>
  <c r="S60" i="30" s="1"/>
  <c r="B76" i="27"/>
  <c r="A76" i="27"/>
  <c r="B75" i="27"/>
  <c r="A75" i="27"/>
  <c r="B74" i="27"/>
  <c r="A74" i="27"/>
  <c r="B73" i="27"/>
  <c r="A73" i="27"/>
  <c r="B72" i="27"/>
  <c r="A72" i="27"/>
  <c r="B71" i="27"/>
  <c r="A71" i="27"/>
  <c r="B70" i="27"/>
  <c r="A70" i="27"/>
  <c r="B69" i="27"/>
  <c r="A69" i="27"/>
  <c r="B68" i="27"/>
  <c r="A68" i="27"/>
  <c r="B67" i="27"/>
  <c r="A67" i="27"/>
  <c r="B66" i="27"/>
  <c r="A66" i="27"/>
  <c r="B65" i="27"/>
  <c r="A65" i="27"/>
  <c r="B64" i="27"/>
  <c r="A64" i="27"/>
  <c r="B63" i="27"/>
  <c r="A63" i="27"/>
  <c r="B62" i="27"/>
  <c r="A62" i="27"/>
  <c r="B61" i="27"/>
  <c r="A61" i="27"/>
  <c r="B60" i="27"/>
  <c r="A60" i="27"/>
  <c r="R76" i="27"/>
  <c r="Q76" i="27"/>
  <c r="P76" i="27"/>
  <c r="O76" i="27"/>
  <c r="S76" i="27" s="1"/>
  <c r="R75" i="27"/>
  <c r="Q75" i="27"/>
  <c r="P75" i="27"/>
  <c r="O75" i="27"/>
  <c r="R74" i="27"/>
  <c r="Q74" i="27"/>
  <c r="P74" i="27"/>
  <c r="O74" i="27"/>
  <c r="S74" i="27" s="1"/>
  <c r="R73" i="27"/>
  <c r="Q73" i="27"/>
  <c r="P73" i="27"/>
  <c r="O73" i="27"/>
  <c r="R72" i="27"/>
  <c r="Q72" i="27"/>
  <c r="P72" i="27"/>
  <c r="O72" i="27"/>
  <c r="S72" i="27" s="1"/>
  <c r="R71" i="27"/>
  <c r="Q71" i="27"/>
  <c r="P71" i="27"/>
  <c r="O71" i="27"/>
  <c r="R70" i="27"/>
  <c r="Q70" i="27"/>
  <c r="P70" i="27"/>
  <c r="O70" i="27"/>
  <c r="S70" i="27" s="1"/>
  <c r="R69" i="27"/>
  <c r="Q69" i="27"/>
  <c r="P69" i="27"/>
  <c r="O69" i="27"/>
  <c r="R68" i="27"/>
  <c r="Q68" i="27"/>
  <c r="P68" i="27"/>
  <c r="O68" i="27"/>
  <c r="S68" i="27" s="1"/>
  <c r="R67" i="27"/>
  <c r="Q67" i="27"/>
  <c r="P67" i="27"/>
  <c r="O67" i="27"/>
  <c r="R66" i="27"/>
  <c r="Q66" i="27"/>
  <c r="P66" i="27"/>
  <c r="O66" i="27"/>
  <c r="S66" i="27" s="1"/>
  <c r="R65" i="27"/>
  <c r="Q65" i="27"/>
  <c r="P65" i="27"/>
  <c r="O65" i="27"/>
  <c r="R64" i="27"/>
  <c r="Q64" i="27"/>
  <c r="P64" i="27"/>
  <c r="O64" i="27"/>
  <c r="S64" i="27" s="1"/>
  <c r="R63" i="27"/>
  <c r="Q63" i="27"/>
  <c r="P63" i="27"/>
  <c r="O63" i="27"/>
  <c r="R62" i="27"/>
  <c r="Q62" i="27"/>
  <c r="P62" i="27"/>
  <c r="O62" i="27"/>
  <c r="S62" i="27" s="1"/>
  <c r="R61" i="27"/>
  <c r="Q61" i="27"/>
  <c r="P61" i="27"/>
  <c r="O61" i="27"/>
  <c r="R60" i="27"/>
  <c r="Q60" i="27"/>
  <c r="P60" i="27"/>
  <c r="O60" i="27"/>
  <c r="S60" i="27" s="1"/>
  <c r="B76" i="55"/>
  <c r="A76" i="55"/>
  <c r="B75" i="55"/>
  <c r="A75" i="55"/>
  <c r="B74" i="55"/>
  <c r="A74" i="55"/>
  <c r="B73" i="55"/>
  <c r="A73" i="55"/>
  <c r="B72" i="55"/>
  <c r="A72" i="55"/>
  <c r="B71" i="55"/>
  <c r="A71" i="55"/>
  <c r="B70" i="55"/>
  <c r="A70" i="55"/>
  <c r="B69" i="55"/>
  <c r="A69" i="55"/>
  <c r="B68" i="55"/>
  <c r="A68" i="55"/>
  <c r="B67" i="55"/>
  <c r="A67" i="55"/>
  <c r="B66" i="55"/>
  <c r="A66" i="55"/>
  <c r="B65" i="55"/>
  <c r="A65" i="55"/>
  <c r="B64" i="55"/>
  <c r="A64" i="55"/>
  <c r="B63" i="55"/>
  <c r="A63" i="55"/>
  <c r="B62" i="55"/>
  <c r="A62" i="55"/>
  <c r="B61" i="55"/>
  <c r="A61" i="55"/>
  <c r="B60" i="55"/>
  <c r="A60" i="55"/>
  <c r="R76" i="55"/>
  <c r="Q76" i="55"/>
  <c r="P76" i="55"/>
  <c r="O76" i="55"/>
  <c r="S76" i="55" s="1"/>
  <c r="R75" i="55"/>
  <c r="Q75" i="55"/>
  <c r="P75" i="55"/>
  <c r="O75" i="55"/>
  <c r="S75" i="55" s="1"/>
  <c r="R74" i="55"/>
  <c r="Q74" i="55"/>
  <c r="P74" i="55"/>
  <c r="O74" i="55"/>
  <c r="S74" i="55" s="1"/>
  <c r="R73" i="55"/>
  <c r="Q73" i="55"/>
  <c r="P73" i="55"/>
  <c r="O73" i="55"/>
  <c r="S73" i="55" s="1"/>
  <c r="R72" i="55"/>
  <c r="Q72" i="55"/>
  <c r="P72" i="55"/>
  <c r="O72" i="55"/>
  <c r="S72" i="55" s="1"/>
  <c r="R71" i="55"/>
  <c r="Q71" i="55"/>
  <c r="P71" i="55"/>
  <c r="O71" i="55"/>
  <c r="S71" i="55" s="1"/>
  <c r="R70" i="55"/>
  <c r="Q70" i="55"/>
  <c r="P70" i="55"/>
  <c r="O70" i="55"/>
  <c r="S70" i="55" s="1"/>
  <c r="R69" i="55"/>
  <c r="Q69" i="55"/>
  <c r="P69" i="55"/>
  <c r="O69" i="55"/>
  <c r="S69" i="55" s="1"/>
  <c r="R68" i="55"/>
  <c r="Q68" i="55"/>
  <c r="P68" i="55"/>
  <c r="O68" i="55"/>
  <c r="S68" i="55" s="1"/>
  <c r="R67" i="55"/>
  <c r="Q67" i="55"/>
  <c r="P67" i="55"/>
  <c r="O67" i="55"/>
  <c r="S67" i="55" s="1"/>
  <c r="R66" i="55"/>
  <c r="Q66" i="55"/>
  <c r="P66" i="55"/>
  <c r="O66" i="55"/>
  <c r="S66" i="55" s="1"/>
  <c r="R65" i="55"/>
  <c r="Q65" i="55"/>
  <c r="P65" i="55"/>
  <c r="O65" i="55"/>
  <c r="S65" i="55" s="1"/>
  <c r="R64" i="55"/>
  <c r="Q64" i="55"/>
  <c r="P64" i="55"/>
  <c r="O64" i="55"/>
  <c r="S64" i="55" s="1"/>
  <c r="R63" i="55"/>
  <c r="Q63" i="55"/>
  <c r="P63" i="55"/>
  <c r="O63" i="55"/>
  <c r="S63" i="55" s="1"/>
  <c r="R62" i="55"/>
  <c r="Q62" i="55"/>
  <c r="P62" i="55"/>
  <c r="O62" i="55"/>
  <c r="S62" i="55" s="1"/>
  <c r="R61" i="55"/>
  <c r="Q61" i="55"/>
  <c r="P61" i="55"/>
  <c r="O61" i="55"/>
  <c r="S61" i="55" s="1"/>
  <c r="R60" i="55"/>
  <c r="Q60" i="55"/>
  <c r="P60" i="55"/>
  <c r="O60" i="55"/>
  <c r="S60" i="55" s="1"/>
  <c r="B76" i="36"/>
  <c r="A76" i="36"/>
  <c r="B75" i="36"/>
  <c r="A75" i="36"/>
  <c r="B74" i="36"/>
  <c r="A74" i="36"/>
  <c r="B73" i="36"/>
  <c r="A73" i="36"/>
  <c r="B72" i="36"/>
  <c r="A72" i="36"/>
  <c r="B71" i="36"/>
  <c r="A71" i="36"/>
  <c r="B70" i="36"/>
  <c r="A70" i="36"/>
  <c r="B69" i="36"/>
  <c r="A69" i="36"/>
  <c r="B68" i="36"/>
  <c r="A68" i="36"/>
  <c r="B67" i="36"/>
  <c r="A67" i="36"/>
  <c r="B66" i="36"/>
  <c r="A66" i="36"/>
  <c r="B65" i="36"/>
  <c r="A65" i="36"/>
  <c r="B64" i="36"/>
  <c r="A64" i="36"/>
  <c r="B63" i="36"/>
  <c r="A63" i="36"/>
  <c r="B62" i="36"/>
  <c r="A62" i="36"/>
  <c r="B61" i="36"/>
  <c r="A61" i="36"/>
  <c r="B60" i="36"/>
  <c r="A60" i="36"/>
  <c r="R76" i="36"/>
  <c r="Q76" i="36"/>
  <c r="P76" i="36"/>
  <c r="O76" i="36"/>
  <c r="S76" i="36" s="1"/>
  <c r="R75" i="36"/>
  <c r="Q75" i="36"/>
  <c r="P75" i="36"/>
  <c r="O75" i="36"/>
  <c r="S75" i="36" s="1"/>
  <c r="R74" i="36"/>
  <c r="Q74" i="36"/>
  <c r="P74" i="36"/>
  <c r="O74" i="36"/>
  <c r="S74" i="36" s="1"/>
  <c r="R73" i="36"/>
  <c r="Q73" i="36"/>
  <c r="P73" i="36"/>
  <c r="O73" i="36"/>
  <c r="S73" i="36" s="1"/>
  <c r="R72" i="36"/>
  <c r="Q72" i="36"/>
  <c r="P72" i="36"/>
  <c r="O72" i="36"/>
  <c r="S72" i="36" s="1"/>
  <c r="R71" i="36"/>
  <c r="Q71" i="36"/>
  <c r="P71" i="36"/>
  <c r="O71" i="36"/>
  <c r="S71" i="36" s="1"/>
  <c r="R70" i="36"/>
  <c r="Q70" i="36"/>
  <c r="P70" i="36"/>
  <c r="O70" i="36"/>
  <c r="R69" i="36"/>
  <c r="Q69" i="36"/>
  <c r="P69" i="36"/>
  <c r="O69" i="36"/>
  <c r="S69" i="36" s="1"/>
  <c r="R68" i="36"/>
  <c r="Q68" i="36"/>
  <c r="P68" i="36"/>
  <c r="O68" i="36"/>
  <c r="R67" i="36"/>
  <c r="Q67" i="36"/>
  <c r="P67" i="36"/>
  <c r="O67" i="36"/>
  <c r="S67" i="36" s="1"/>
  <c r="R66" i="36"/>
  <c r="Q66" i="36"/>
  <c r="P66" i="36"/>
  <c r="O66" i="36"/>
  <c r="R65" i="36"/>
  <c r="Q65" i="36"/>
  <c r="P65" i="36"/>
  <c r="O65" i="36"/>
  <c r="S65" i="36" s="1"/>
  <c r="R64" i="36"/>
  <c r="Q64" i="36"/>
  <c r="P64" i="36"/>
  <c r="O64" i="36"/>
  <c r="R63" i="36"/>
  <c r="Q63" i="36"/>
  <c r="P63" i="36"/>
  <c r="O63" i="36"/>
  <c r="S63" i="36" s="1"/>
  <c r="R62" i="36"/>
  <c r="Q62" i="36"/>
  <c r="P62" i="36"/>
  <c r="O62" i="36"/>
  <c r="R61" i="36"/>
  <c r="Q61" i="36"/>
  <c r="P61" i="36"/>
  <c r="O61" i="36"/>
  <c r="S61" i="36" s="1"/>
  <c r="R60" i="36"/>
  <c r="Q60" i="36"/>
  <c r="P60" i="36"/>
  <c r="O60" i="36"/>
  <c r="B76" i="28"/>
  <c r="A76" i="28"/>
  <c r="B75" i="28"/>
  <c r="A75" i="28"/>
  <c r="B74" i="28"/>
  <c r="A74" i="28"/>
  <c r="B73" i="28"/>
  <c r="A73" i="28"/>
  <c r="B72" i="28"/>
  <c r="A72" i="28"/>
  <c r="B71" i="28"/>
  <c r="A71" i="28"/>
  <c r="B70" i="28"/>
  <c r="A70" i="28"/>
  <c r="B69" i="28"/>
  <c r="A69" i="28"/>
  <c r="B68" i="28"/>
  <c r="A68" i="28"/>
  <c r="B67" i="28"/>
  <c r="A67" i="28"/>
  <c r="B66" i="28"/>
  <c r="A66" i="28"/>
  <c r="B65" i="28"/>
  <c r="A65" i="28"/>
  <c r="B64" i="28"/>
  <c r="A64" i="28"/>
  <c r="B63" i="28"/>
  <c r="A63" i="28"/>
  <c r="B62" i="28"/>
  <c r="A62" i="28"/>
  <c r="B61" i="28"/>
  <c r="A61" i="28"/>
  <c r="B60" i="28"/>
  <c r="A60" i="28"/>
  <c r="R76" i="28"/>
  <c r="Q76" i="28"/>
  <c r="P76" i="28"/>
  <c r="O76" i="28"/>
  <c r="S76" i="28" s="1"/>
  <c r="R75" i="28"/>
  <c r="Q75" i="28"/>
  <c r="P75" i="28"/>
  <c r="O75" i="28"/>
  <c r="S75" i="28" s="1"/>
  <c r="R74" i="28"/>
  <c r="Q74" i="28"/>
  <c r="P74" i="28"/>
  <c r="O74" i="28"/>
  <c r="S74" i="28" s="1"/>
  <c r="R73" i="28"/>
  <c r="Q73" i="28"/>
  <c r="P73" i="28"/>
  <c r="O73" i="28"/>
  <c r="S73" i="28" s="1"/>
  <c r="R72" i="28"/>
  <c r="Q72" i="28"/>
  <c r="P72" i="28"/>
  <c r="O72" i="28"/>
  <c r="S72" i="28" s="1"/>
  <c r="R71" i="28"/>
  <c r="Q71" i="28"/>
  <c r="P71" i="28"/>
  <c r="O71" i="28"/>
  <c r="S71" i="28" s="1"/>
  <c r="R70" i="28"/>
  <c r="Q70" i="28"/>
  <c r="P70" i="28"/>
  <c r="O70" i="28"/>
  <c r="S70" i="28" s="1"/>
  <c r="R69" i="28"/>
  <c r="Q69" i="28"/>
  <c r="P69" i="28"/>
  <c r="O69" i="28"/>
  <c r="S69" i="28" s="1"/>
  <c r="R68" i="28"/>
  <c r="Q68" i="28"/>
  <c r="P68" i="28"/>
  <c r="O68" i="28"/>
  <c r="S68" i="28" s="1"/>
  <c r="R67" i="28"/>
  <c r="Q67" i="28"/>
  <c r="P67" i="28"/>
  <c r="O67" i="28"/>
  <c r="S67" i="28" s="1"/>
  <c r="R66" i="28"/>
  <c r="Q66" i="28"/>
  <c r="P66" i="28"/>
  <c r="O66" i="28"/>
  <c r="S66" i="28" s="1"/>
  <c r="R65" i="28"/>
  <c r="Q65" i="28"/>
  <c r="P65" i="28"/>
  <c r="O65" i="28"/>
  <c r="S65" i="28" s="1"/>
  <c r="R64" i="28"/>
  <c r="Q64" i="28"/>
  <c r="P64" i="28"/>
  <c r="O64" i="28"/>
  <c r="S64" i="28" s="1"/>
  <c r="R63" i="28"/>
  <c r="Q63" i="28"/>
  <c r="P63" i="28"/>
  <c r="O63" i="28"/>
  <c r="S63" i="28" s="1"/>
  <c r="R62" i="28"/>
  <c r="Q62" i="28"/>
  <c r="P62" i="28"/>
  <c r="O62" i="28"/>
  <c r="S62" i="28" s="1"/>
  <c r="R61" i="28"/>
  <c r="Q61" i="28"/>
  <c r="P61" i="28"/>
  <c r="O61" i="28"/>
  <c r="S61" i="28" s="1"/>
  <c r="R60" i="28"/>
  <c r="Q60" i="28"/>
  <c r="P60" i="28"/>
  <c r="O60" i="28"/>
  <c r="S60" i="28" s="1"/>
  <c r="B76" i="54"/>
  <c r="A76" i="54"/>
  <c r="B75" i="54"/>
  <c r="A75" i="54"/>
  <c r="B74" i="54"/>
  <c r="A74" i="54"/>
  <c r="B73" i="54"/>
  <c r="A73" i="54"/>
  <c r="B72" i="54"/>
  <c r="A72" i="54"/>
  <c r="B71" i="54"/>
  <c r="A71" i="54"/>
  <c r="B70" i="54"/>
  <c r="A70" i="54"/>
  <c r="B69" i="54"/>
  <c r="A69" i="54"/>
  <c r="B68" i="54"/>
  <c r="A68" i="54"/>
  <c r="B67" i="54"/>
  <c r="A67" i="54"/>
  <c r="B66" i="54"/>
  <c r="A66" i="54"/>
  <c r="B65" i="54"/>
  <c r="A65" i="54"/>
  <c r="B64" i="54"/>
  <c r="A64" i="54"/>
  <c r="B63" i="54"/>
  <c r="A63" i="54"/>
  <c r="B62" i="54"/>
  <c r="A62" i="54"/>
  <c r="B61" i="54"/>
  <c r="A61" i="54"/>
  <c r="B60" i="54"/>
  <c r="A60" i="54"/>
  <c r="R76" i="54"/>
  <c r="Q76" i="54"/>
  <c r="P76" i="54"/>
  <c r="O76" i="54"/>
  <c r="R75" i="54"/>
  <c r="Q75" i="54"/>
  <c r="P75" i="54"/>
  <c r="O75" i="54"/>
  <c r="S75" i="54" s="1"/>
  <c r="R74" i="54"/>
  <c r="Q74" i="54"/>
  <c r="P74" i="54"/>
  <c r="O74" i="54"/>
  <c r="R73" i="54"/>
  <c r="Q73" i="54"/>
  <c r="P73" i="54"/>
  <c r="O73" i="54"/>
  <c r="S73" i="54" s="1"/>
  <c r="R72" i="54"/>
  <c r="Q72" i="54"/>
  <c r="P72" i="54"/>
  <c r="O72" i="54"/>
  <c r="R71" i="54"/>
  <c r="Q71" i="54"/>
  <c r="P71" i="54"/>
  <c r="O71" i="54"/>
  <c r="S71" i="54" s="1"/>
  <c r="R70" i="54"/>
  <c r="Q70" i="54"/>
  <c r="P70" i="54"/>
  <c r="O70" i="54"/>
  <c r="R69" i="54"/>
  <c r="Q69" i="54"/>
  <c r="P69" i="54"/>
  <c r="O69" i="54"/>
  <c r="S69" i="54" s="1"/>
  <c r="R68" i="54"/>
  <c r="Q68" i="54"/>
  <c r="P68" i="54"/>
  <c r="O68" i="54"/>
  <c r="R67" i="54"/>
  <c r="Q67" i="54"/>
  <c r="P67" i="54"/>
  <c r="O67" i="54"/>
  <c r="S67" i="54" s="1"/>
  <c r="R66" i="54"/>
  <c r="Q66" i="54"/>
  <c r="P66" i="54"/>
  <c r="O66" i="54"/>
  <c r="R65" i="54"/>
  <c r="Q65" i="54"/>
  <c r="P65" i="54"/>
  <c r="O65" i="54"/>
  <c r="S65" i="54" s="1"/>
  <c r="R64" i="54"/>
  <c r="Q64" i="54"/>
  <c r="P64" i="54"/>
  <c r="O64" i="54"/>
  <c r="R63" i="54"/>
  <c r="Q63" i="54"/>
  <c r="P63" i="54"/>
  <c r="O63" i="54"/>
  <c r="S63" i="54" s="1"/>
  <c r="R62" i="54"/>
  <c r="Q62" i="54"/>
  <c r="P62" i="54"/>
  <c r="O62" i="54"/>
  <c r="R61" i="54"/>
  <c r="Q61" i="54"/>
  <c r="P61" i="54"/>
  <c r="O61" i="54"/>
  <c r="S61" i="54" s="1"/>
  <c r="R60" i="54"/>
  <c r="Q60" i="54"/>
  <c r="P60" i="54"/>
  <c r="O60" i="54"/>
  <c r="B76" i="26"/>
  <c r="A76" i="26"/>
  <c r="B75" i="26"/>
  <c r="A75" i="26"/>
  <c r="B74" i="26"/>
  <c r="A74" i="26"/>
  <c r="B73" i="26"/>
  <c r="A73" i="26"/>
  <c r="B72" i="26"/>
  <c r="A72" i="26"/>
  <c r="B71" i="26"/>
  <c r="A71" i="26"/>
  <c r="B70" i="26"/>
  <c r="A70" i="26"/>
  <c r="B69" i="26"/>
  <c r="A69" i="26"/>
  <c r="B68" i="26"/>
  <c r="A68" i="26"/>
  <c r="B67" i="26"/>
  <c r="A67" i="26"/>
  <c r="B66" i="26"/>
  <c r="A66" i="26"/>
  <c r="B65" i="26"/>
  <c r="A65" i="26"/>
  <c r="B64" i="26"/>
  <c r="A64" i="26"/>
  <c r="B63" i="26"/>
  <c r="A63" i="26"/>
  <c r="B62" i="26"/>
  <c r="A62" i="26"/>
  <c r="B61" i="26"/>
  <c r="A61" i="26"/>
  <c r="B60" i="26"/>
  <c r="A60" i="26"/>
  <c r="R76" i="26"/>
  <c r="Q76" i="26"/>
  <c r="P76" i="26"/>
  <c r="O76" i="26"/>
  <c r="S76" i="26" s="1"/>
  <c r="R75" i="26"/>
  <c r="Q75" i="26"/>
  <c r="P75" i="26"/>
  <c r="O75" i="26"/>
  <c r="S75" i="26" s="1"/>
  <c r="R74" i="26"/>
  <c r="Q74" i="26"/>
  <c r="P74" i="26"/>
  <c r="O74" i="26"/>
  <c r="S74" i="26" s="1"/>
  <c r="R73" i="26"/>
  <c r="Q73" i="26"/>
  <c r="P73" i="26"/>
  <c r="O73" i="26"/>
  <c r="S73" i="26" s="1"/>
  <c r="R72" i="26"/>
  <c r="Q72" i="26"/>
  <c r="P72" i="26"/>
  <c r="O72" i="26"/>
  <c r="S72" i="26" s="1"/>
  <c r="R71" i="26"/>
  <c r="Q71" i="26"/>
  <c r="P71" i="26"/>
  <c r="O71" i="26"/>
  <c r="S71" i="26" s="1"/>
  <c r="R70" i="26"/>
  <c r="Q70" i="26"/>
  <c r="P70" i="26"/>
  <c r="O70" i="26"/>
  <c r="S70" i="26" s="1"/>
  <c r="R69" i="26"/>
  <c r="Q69" i="26"/>
  <c r="P69" i="26"/>
  <c r="O69" i="26"/>
  <c r="S69" i="26" s="1"/>
  <c r="R68" i="26"/>
  <c r="Q68" i="26"/>
  <c r="P68" i="26"/>
  <c r="O68" i="26"/>
  <c r="S68" i="26" s="1"/>
  <c r="R67" i="26"/>
  <c r="Q67" i="26"/>
  <c r="P67" i="26"/>
  <c r="O67" i="26"/>
  <c r="S67" i="26" s="1"/>
  <c r="R66" i="26"/>
  <c r="Q66" i="26"/>
  <c r="P66" i="26"/>
  <c r="O66" i="26"/>
  <c r="S66" i="26" s="1"/>
  <c r="R65" i="26"/>
  <c r="Q65" i="26"/>
  <c r="P65" i="26"/>
  <c r="O65" i="26"/>
  <c r="S65" i="26" s="1"/>
  <c r="R64" i="26"/>
  <c r="Q64" i="26"/>
  <c r="P64" i="26"/>
  <c r="O64" i="26"/>
  <c r="S64" i="26" s="1"/>
  <c r="R63" i="26"/>
  <c r="Q63" i="26"/>
  <c r="P63" i="26"/>
  <c r="O63" i="26"/>
  <c r="S63" i="26" s="1"/>
  <c r="R62" i="26"/>
  <c r="Q62" i="26"/>
  <c r="P62" i="26"/>
  <c r="O62" i="26"/>
  <c r="S62" i="26" s="1"/>
  <c r="R61" i="26"/>
  <c r="Q61" i="26"/>
  <c r="P61" i="26"/>
  <c r="O61" i="26"/>
  <c r="S61" i="26" s="1"/>
  <c r="R60" i="26"/>
  <c r="Q60" i="26"/>
  <c r="P60" i="26"/>
  <c r="O60" i="26"/>
  <c r="S60" i="26" s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R76" i="1"/>
  <c r="Q76" i="1"/>
  <c r="P76" i="1"/>
  <c r="O76" i="1"/>
  <c r="S76" i="1" s="1"/>
  <c r="R75" i="1"/>
  <c r="Q75" i="1"/>
  <c r="P75" i="1"/>
  <c r="O75" i="1"/>
  <c r="S75" i="1" s="1"/>
  <c r="R74" i="1"/>
  <c r="Q74" i="1"/>
  <c r="P74" i="1"/>
  <c r="O74" i="1"/>
  <c r="S74" i="1" s="1"/>
  <c r="R73" i="1"/>
  <c r="Q73" i="1"/>
  <c r="P73" i="1"/>
  <c r="O73" i="1"/>
  <c r="S73" i="1" s="1"/>
  <c r="R72" i="1"/>
  <c r="Q72" i="1"/>
  <c r="P72" i="1"/>
  <c r="O72" i="1"/>
  <c r="S72" i="1" s="1"/>
  <c r="R71" i="1"/>
  <c r="Q71" i="1"/>
  <c r="P71" i="1"/>
  <c r="O71" i="1"/>
  <c r="S71" i="1" s="1"/>
  <c r="R70" i="1"/>
  <c r="Q70" i="1"/>
  <c r="P70" i="1"/>
  <c r="O70" i="1"/>
  <c r="S70" i="1" s="1"/>
  <c r="R69" i="1"/>
  <c r="Q69" i="1"/>
  <c r="P69" i="1"/>
  <c r="O69" i="1"/>
  <c r="S69" i="1" s="1"/>
  <c r="R68" i="1"/>
  <c r="Q68" i="1"/>
  <c r="P68" i="1"/>
  <c r="O68" i="1"/>
  <c r="S68" i="1" s="1"/>
  <c r="R67" i="1"/>
  <c r="Q67" i="1"/>
  <c r="P67" i="1"/>
  <c r="O67" i="1"/>
  <c r="S67" i="1" s="1"/>
  <c r="R66" i="1"/>
  <c r="Q66" i="1"/>
  <c r="P66" i="1"/>
  <c r="O66" i="1"/>
  <c r="S66" i="1" s="1"/>
  <c r="R65" i="1"/>
  <c r="Q65" i="1"/>
  <c r="P65" i="1"/>
  <c r="O65" i="1"/>
  <c r="S65" i="1" s="1"/>
  <c r="R64" i="1"/>
  <c r="Q64" i="1"/>
  <c r="P64" i="1"/>
  <c r="O64" i="1"/>
  <c r="S64" i="1" s="1"/>
  <c r="R63" i="1"/>
  <c r="Q63" i="1"/>
  <c r="P63" i="1"/>
  <c r="O63" i="1"/>
  <c r="S63" i="1" s="1"/>
  <c r="R62" i="1"/>
  <c r="Q62" i="1"/>
  <c r="P62" i="1"/>
  <c r="O62" i="1"/>
  <c r="S62" i="1" s="1"/>
  <c r="R61" i="1"/>
  <c r="Q61" i="1"/>
  <c r="P61" i="1"/>
  <c r="O61" i="1"/>
  <c r="S61" i="1" s="1"/>
  <c r="R60" i="1"/>
  <c r="Q60" i="1"/>
  <c r="P60" i="1"/>
  <c r="O60" i="1"/>
  <c r="S60" i="1" s="1"/>
  <c r="B76" i="22"/>
  <c r="A76" i="22"/>
  <c r="B75" i="22"/>
  <c r="A75" i="22"/>
  <c r="B74" i="22"/>
  <c r="A74" i="22"/>
  <c r="B73" i="22"/>
  <c r="A73" i="22"/>
  <c r="B72" i="22"/>
  <c r="A72" i="22"/>
  <c r="B71" i="22"/>
  <c r="A71" i="22"/>
  <c r="B70" i="22"/>
  <c r="A70" i="22"/>
  <c r="B69" i="22"/>
  <c r="A69" i="22"/>
  <c r="B68" i="22"/>
  <c r="A68" i="22"/>
  <c r="B67" i="22"/>
  <c r="A67" i="22"/>
  <c r="B66" i="22"/>
  <c r="A66" i="22"/>
  <c r="B65" i="22"/>
  <c r="A65" i="22"/>
  <c r="B64" i="22"/>
  <c r="A64" i="22"/>
  <c r="B63" i="22"/>
  <c r="A63" i="22"/>
  <c r="B62" i="22"/>
  <c r="A62" i="22"/>
  <c r="B61" i="22"/>
  <c r="A61" i="22"/>
  <c r="B60" i="22"/>
  <c r="A60" i="22"/>
  <c r="R76" i="22"/>
  <c r="Q76" i="22"/>
  <c r="P76" i="22"/>
  <c r="O76" i="22"/>
  <c r="S76" i="22" s="1"/>
  <c r="R75" i="22"/>
  <c r="Q75" i="22"/>
  <c r="P75" i="22"/>
  <c r="O75" i="22"/>
  <c r="S75" i="22" s="1"/>
  <c r="R74" i="22"/>
  <c r="Q74" i="22"/>
  <c r="P74" i="22"/>
  <c r="O74" i="22"/>
  <c r="S74" i="22" s="1"/>
  <c r="R73" i="22"/>
  <c r="Q73" i="22"/>
  <c r="P73" i="22"/>
  <c r="O73" i="22"/>
  <c r="S73" i="22" s="1"/>
  <c r="R72" i="22"/>
  <c r="Q72" i="22"/>
  <c r="P72" i="22"/>
  <c r="O72" i="22"/>
  <c r="S72" i="22" s="1"/>
  <c r="R71" i="22"/>
  <c r="Q71" i="22"/>
  <c r="P71" i="22"/>
  <c r="O71" i="22"/>
  <c r="S71" i="22" s="1"/>
  <c r="R70" i="22"/>
  <c r="Q70" i="22"/>
  <c r="P70" i="22"/>
  <c r="O70" i="22"/>
  <c r="S70" i="22" s="1"/>
  <c r="R69" i="22"/>
  <c r="Q69" i="22"/>
  <c r="P69" i="22"/>
  <c r="O69" i="22"/>
  <c r="S69" i="22" s="1"/>
  <c r="R68" i="22"/>
  <c r="Q68" i="22"/>
  <c r="P68" i="22"/>
  <c r="O68" i="22"/>
  <c r="S68" i="22" s="1"/>
  <c r="R67" i="22"/>
  <c r="Q67" i="22"/>
  <c r="P67" i="22"/>
  <c r="O67" i="22"/>
  <c r="S67" i="22" s="1"/>
  <c r="R66" i="22"/>
  <c r="Q66" i="22"/>
  <c r="P66" i="22"/>
  <c r="O66" i="22"/>
  <c r="S66" i="22" s="1"/>
  <c r="R65" i="22"/>
  <c r="Q65" i="22"/>
  <c r="P65" i="22"/>
  <c r="O65" i="22"/>
  <c r="S65" i="22" s="1"/>
  <c r="R64" i="22"/>
  <c r="Q64" i="22"/>
  <c r="P64" i="22"/>
  <c r="O64" i="22"/>
  <c r="S64" i="22" s="1"/>
  <c r="R63" i="22"/>
  <c r="Q63" i="22"/>
  <c r="P63" i="22"/>
  <c r="O63" i="22"/>
  <c r="S63" i="22" s="1"/>
  <c r="R62" i="22"/>
  <c r="Q62" i="22"/>
  <c r="P62" i="22"/>
  <c r="O62" i="22"/>
  <c r="S62" i="22" s="1"/>
  <c r="R61" i="22"/>
  <c r="Q61" i="22"/>
  <c r="P61" i="22"/>
  <c r="O61" i="22"/>
  <c r="S61" i="22" s="1"/>
  <c r="R60" i="22"/>
  <c r="Q60" i="22"/>
  <c r="P60" i="22"/>
  <c r="O60" i="22"/>
  <c r="S60" i="22" s="1"/>
  <c r="B76" i="45"/>
  <c r="A76" i="45"/>
  <c r="B75" i="45"/>
  <c r="A75" i="45"/>
  <c r="B74" i="45"/>
  <c r="A74" i="45"/>
  <c r="B73" i="45"/>
  <c r="A73" i="45"/>
  <c r="B72" i="45"/>
  <c r="A72" i="45"/>
  <c r="B71" i="45"/>
  <c r="A71" i="45"/>
  <c r="B70" i="45"/>
  <c r="A70" i="45"/>
  <c r="B69" i="45"/>
  <c r="A69" i="45"/>
  <c r="B68" i="45"/>
  <c r="A68" i="45"/>
  <c r="B67" i="45"/>
  <c r="A67" i="45"/>
  <c r="B66" i="45"/>
  <c r="A66" i="45"/>
  <c r="B65" i="45"/>
  <c r="A65" i="45"/>
  <c r="B64" i="45"/>
  <c r="A64" i="45"/>
  <c r="B63" i="45"/>
  <c r="A63" i="45"/>
  <c r="B62" i="45"/>
  <c r="A62" i="45"/>
  <c r="B61" i="45"/>
  <c r="A61" i="45"/>
  <c r="B60" i="45"/>
  <c r="A60" i="45"/>
  <c r="R76" i="45"/>
  <c r="Q76" i="45"/>
  <c r="P76" i="45"/>
  <c r="O76" i="45"/>
  <c r="S76" i="45" s="1"/>
  <c r="R75" i="45"/>
  <c r="Q75" i="45"/>
  <c r="P75" i="45"/>
  <c r="O75" i="45"/>
  <c r="S75" i="45" s="1"/>
  <c r="R74" i="45"/>
  <c r="Q74" i="45"/>
  <c r="P74" i="45"/>
  <c r="O74" i="45"/>
  <c r="S74" i="45" s="1"/>
  <c r="R73" i="45"/>
  <c r="Q73" i="45"/>
  <c r="P73" i="45"/>
  <c r="O73" i="45"/>
  <c r="S73" i="45" s="1"/>
  <c r="R72" i="45"/>
  <c r="Q72" i="45"/>
  <c r="P72" i="45"/>
  <c r="O72" i="45"/>
  <c r="S72" i="45" s="1"/>
  <c r="R71" i="45"/>
  <c r="Q71" i="45"/>
  <c r="P71" i="45"/>
  <c r="O71" i="45"/>
  <c r="S71" i="45" s="1"/>
  <c r="R70" i="45"/>
  <c r="Q70" i="45"/>
  <c r="P70" i="45"/>
  <c r="O70" i="45"/>
  <c r="S70" i="45" s="1"/>
  <c r="R69" i="45"/>
  <c r="Q69" i="45"/>
  <c r="P69" i="45"/>
  <c r="O69" i="45"/>
  <c r="S69" i="45" s="1"/>
  <c r="R68" i="45"/>
  <c r="Q68" i="45"/>
  <c r="P68" i="45"/>
  <c r="O68" i="45"/>
  <c r="S68" i="45" s="1"/>
  <c r="R67" i="45"/>
  <c r="Q67" i="45"/>
  <c r="P67" i="45"/>
  <c r="O67" i="45"/>
  <c r="S67" i="45" s="1"/>
  <c r="R66" i="45"/>
  <c r="Q66" i="45"/>
  <c r="P66" i="45"/>
  <c r="O66" i="45"/>
  <c r="S66" i="45" s="1"/>
  <c r="R65" i="45"/>
  <c r="Q65" i="45"/>
  <c r="P65" i="45"/>
  <c r="O65" i="45"/>
  <c r="S65" i="45" s="1"/>
  <c r="R64" i="45"/>
  <c r="Q64" i="45"/>
  <c r="P64" i="45"/>
  <c r="O64" i="45"/>
  <c r="S64" i="45" s="1"/>
  <c r="R63" i="45"/>
  <c r="Q63" i="45"/>
  <c r="P63" i="45"/>
  <c r="O63" i="45"/>
  <c r="S63" i="45" s="1"/>
  <c r="R62" i="45"/>
  <c r="Q62" i="45"/>
  <c r="P62" i="45"/>
  <c r="O62" i="45"/>
  <c r="S62" i="45" s="1"/>
  <c r="R61" i="45"/>
  <c r="Q61" i="45"/>
  <c r="P61" i="45"/>
  <c r="O61" i="45"/>
  <c r="S61" i="45" s="1"/>
  <c r="R60" i="45"/>
  <c r="Q60" i="45"/>
  <c r="P60" i="45"/>
  <c r="O60" i="45"/>
  <c r="S60" i="45" s="1"/>
  <c r="B76" i="51"/>
  <c r="A76" i="51"/>
  <c r="B75" i="51"/>
  <c r="A75" i="51"/>
  <c r="B74" i="51"/>
  <c r="A74" i="51"/>
  <c r="B73" i="51"/>
  <c r="A73" i="51"/>
  <c r="B72" i="51"/>
  <c r="A72" i="51"/>
  <c r="B71" i="51"/>
  <c r="A71" i="51"/>
  <c r="B70" i="51"/>
  <c r="A70" i="51"/>
  <c r="B69" i="51"/>
  <c r="A69" i="51"/>
  <c r="B68" i="51"/>
  <c r="A68" i="51"/>
  <c r="B67" i="51"/>
  <c r="A67" i="51"/>
  <c r="B66" i="51"/>
  <c r="A66" i="51"/>
  <c r="B65" i="51"/>
  <c r="A65" i="51"/>
  <c r="B64" i="51"/>
  <c r="A64" i="51"/>
  <c r="B63" i="51"/>
  <c r="A63" i="51"/>
  <c r="B62" i="51"/>
  <c r="A62" i="51"/>
  <c r="B61" i="51"/>
  <c r="A61" i="51"/>
  <c r="B60" i="51"/>
  <c r="A60" i="51"/>
  <c r="R76" i="51"/>
  <c r="Q76" i="51"/>
  <c r="P76" i="51"/>
  <c r="O76" i="51"/>
  <c r="S76" i="51" s="1"/>
  <c r="R75" i="51"/>
  <c r="Q75" i="51"/>
  <c r="P75" i="51"/>
  <c r="O75" i="51"/>
  <c r="S75" i="51" s="1"/>
  <c r="R74" i="51"/>
  <c r="Q74" i="51"/>
  <c r="P74" i="51"/>
  <c r="O74" i="51"/>
  <c r="S74" i="51" s="1"/>
  <c r="R73" i="51"/>
  <c r="Q73" i="51"/>
  <c r="P73" i="51"/>
  <c r="O73" i="51"/>
  <c r="S73" i="51" s="1"/>
  <c r="R72" i="51"/>
  <c r="Q72" i="51"/>
  <c r="P72" i="51"/>
  <c r="O72" i="51"/>
  <c r="S72" i="51" s="1"/>
  <c r="R71" i="51"/>
  <c r="Q71" i="51"/>
  <c r="P71" i="51"/>
  <c r="O71" i="51"/>
  <c r="S71" i="51" s="1"/>
  <c r="R70" i="51"/>
  <c r="Q70" i="51"/>
  <c r="P70" i="51"/>
  <c r="O70" i="51"/>
  <c r="S70" i="51" s="1"/>
  <c r="R69" i="51"/>
  <c r="Q69" i="51"/>
  <c r="P69" i="51"/>
  <c r="O69" i="51"/>
  <c r="S69" i="51" s="1"/>
  <c r="R68" i="51"/>
  <c r="Q68" i="51"/>
  <c r="P68" i="51"/>
  <c r="O68" i="51"/>
  <c r="S68" i="51" s="1"/>
  <c r="R67" i="51"/>
  <c r="Q67" i="51"/>
  <c r="P67" i="51"/>
  <c r="O67" i="51"/>
  <c r="S67" i="51" s="1"/>
  <c r="R66" i="51"/>
  <c r="Q66" i="51"/>
  <c r="P66" i="51"/>
  <c r="O66" i="51"/>
  <c r="S66" i="51" s="1"/>
  <c r="R65" i="51"/>
  <c r="Q65" i="51"/>
  <c r="P65" i="51"/>
  <c r="O65" i="51"/>
  <c r="S65" i="51" s="1"/>
  <c r="R64" i="51"/>
  <c r="Q64" i="51"/>
  <c r="P64" i="51"/>
  <c r="O64" i="51"/>
  <c r="S64" i="51" s="1"/>
  <c r="R63" i="51"/>
  <c r="Q63" i="51"/>
  <c r="P63" i="51"/>
  <c r="O63" i="51"/>
  <c r="S63" i="51" s="1"/>
  <c r="R62" i="51"/>
  <c r="Q62" i="51"/>
  <c r="P62" i="51"/>
  <c r="O62" i="51"/>
  <c r="S62" i="51" s="1"/>
  <c r="R61" i="51"/>
  <c r="Q61" i="51"/>
  <c r="P61" i="51"/>
  <c r="O61" i="51"/>
  <c r="S61" i="51" s="1"/>
  <c r="R60" i="51"/>
  <c r="Q60" i="51"/>
  <c r="P60" i="51"/>
  <c r="O60" i="51"/>
  <c r="S60" i="51" s="1"/>
  <c r="S67" i="56" l="1"/>
  <c r="S69" i="56"/>
  <c r="S71" i="56"/>
  <c r="S73" i="56"/>
  <c r="S75" i="56"/>
  <c r="S61" i="48"/>
  <c r="S63" i="48"/>
  <c r="S65" i="48"/>
  <c r="S67" i="48"/>
  <c r="S69" i="48"/>
  <c r="S69" i="52"/>
  <c r="S71" i="52"/>
  <c r="S73" i="52"/>
  <c r="S75" i="52"/>
  <c r="S61" i="27"/>
  <c r="S63" i="27"/>
  <c r="S65" i="27"/>
  <c r="S67" i="27"/>
  <c r="S69" i="27"/>
  <c r="S71" i="27"/>
  <c r="S73" i="27"/>
  <c r="S75" i="27"/>
  <c r="S60" i="36"/>
  <c r="S62" i="36"/>
  <c r="S64" i="36"/>
  <c r="S66" i="36"/>
  <c r="S68" i="36"/>
  <c r="S70" i="36"/>
  <c r="S60" i="54"/>
  <c r="S62" i="54"/>
  <c r="S64" i="54"/>
  <c r="S66" i="54"/>
  <c r="S68" i="54"/>
  <c r="S70" i="54"/>
  <c r="S72" i="54"/>
  <c r="S74" i="54"/>
  <c r="S76" i="54"/>
  <c r="J212" i="38" l="1"/>
  <c r="H212" i="38"/>
  <c r="J211" i="38"/>
  <c r="H211" i="38"/>
  <c r="J210" i="38"/>
  <c r="H210" i="38"/>
  <c r="J209" i="38"/>
  <c r="H209" i="38"/>
  <c r="J208" i="38"/>
  <c r="H208" i="38"/>
  <c r="J207" i="38"/>
  <c r="H207" i="38"/>
  <c r="J206" i="38"/>
  <c r="H206" i="38"/>
  <c r="J205" i="38"/>
  <c r="H205" i="38"/>
  <c r="J204" i="38"/>
  <c r="H204" i="38"/>
  <c r="J203" i="38"/>
  <c r="H203" i="38"/>
  <c r="J202" i="38"/>
  <c r="H202" i="38"/>
  <c r="J201" i="38"/>
  <c r="H201" i="38"/>
  <c r="J200" i="38"/>
  <c r="H200" i="38"/>
  <c r="J199" i="38"/>
  <c r="H199" i="38"/>
  <c r="J198" i="38"/>
  <c r="H198" i="38"/>
  <c r="J197" i="38"/>
  <c r="H197" i="38"/>
  <c r="J196" i="38"/>
  <c r="H196" i="38"/>
  <c r="J195" i="38"/>
  <c r="H195" i="38"/>
  <c r="J194" i="38"/>
  <c r="H194" i="38"/>
  <c r="J193" i="38"/>
  <c r="H193" i="38"/>
  <c r="J192" i="38"/>
  <c r="H192" i="38"/>
  <c r="J191" i="38"/>
  <c r="H191" i="38"/>
  <c r="J190" i="38"/>
  <c r="H190" i="38"/>
  <c r="J189" i="38"/>
  <c r="H189" i="38"/>
  <c r="J188" i="38"/>
  <c r="H188" i="38"/>
  <c r="J187" i="38"/>
  <c r="H187" i="38"/>
  <c r="J186" i="38"/>
  <c r="H186" i="38"/>
  <c r="J185" i="38"/>
  <c r="H185" i="38"/>
  <c r="J184" i="38"/>
  <c r="H184" i="38"/>
  <c r="J183" i="38"/>
  <c r="H183" i="38"/>
  <c r="J182" i="38"/>
  <c r="H182" i="38"/>
  <c r="J181" i="38"/>
  <c r="H181" i="38"/>
  <c r="J180" i="38"/>
  <c r="H180" i="38"/>
  <c r="J179" i="38"/>
  <c r="H179" i="38"/>
  <c r="J178" i="38"/>
  <c r="H178" i="38"/>
  <c r="B48" i="51" l="1"/>
  <c r="A48" i="51"/>
  <c r="B48" i="45"/>
  <c r="A48" i="45"/>
  <c r="B48" i="1"/>
  <c r="A48" i="1"/>
  <c r="B48" i="26"/>
  <c r="A48" i="26"/>
  <c r="B48" i="54"/>
  <c r="A48" i="54"/>
  <c r="B48" i="28"/>
  <c r="A48" i="28"/>
  <c r="B48" i="36"/>
  <c r="A48" i="36"/>
  <c r="B48" i="55"/>
  <c r="A48" i="55"/>
  <c r="B48" i="27"/>
  <c r="A48" i="27"/>
  <c r="B48" i="30"/>
  <c r="A48" i="30"/>
  <c r="B48" i="52"/>
  <c r="A48" i="52"/>
  <c r="B48" i="34"/>
  <c r="A48" i="34"/>
  <c r="B48" i="32"/>
  <c r="A48" i="32"/>
  <c r="B48" i="49"/>
  <c r="A48" i="49"/>
  <c r="B48" i="48"/>
  <c r="A48" i="48"/>
  <c r="B48" i="56"/>
  <c r="A48" i="56"/>
  <c r="B48" i="35"/>
  <c r="A48" i="35"/>
  <c r="B48" i="37"/>
  <c r="A48" i="37"/>
  <c r="B48" i="47"/>
  <c r="A48" i="47"/>
  <c r="B48" i="22"/>
  <c r="A48" i="22"/>
  <c r="R82" i="54"/>
  <c r="Q82" i="54"/>
  <c r="P82" i="54"/>
  <c r="O82" i="54"/>
  <c r="R82" i="36"/>
  <c r="Q82" i="36"/>
  <c r="P82" i="36"/>
  <c r="O82" i="36"/>
  <c r="R82" i="30"/>
  <c r="R82" i="52"/>
  <c r="Q82" i="52"/>
  <c r="P82" i="52"/>
  <c r="O82" i="52"/>
  <c r="N82" i="51"/>
  <c r="M82" i="51"/>
  <c r="L82" i="51"/>
  <c r="K82" i="51"/>
  <c r="N82" i="45"/>
  <c r="M82" i="45"/>
  <c r="L82" i="45"/>
  <c r="K82" i="45"/>
  <c r="N82" i="1"/>
  <c r="M82" i="1"/>
  <c r="L82" i="1"/>
  <c r="K82" i="1"/>
  <c r="N82" i="26"/>
  <c r="M82" i="26"/>
  <c r="L82" i="26"/>
  <c r="K82" i="26"/>
  <c r="N82" i="54"/>
  <c r="M82" i="54"/>
  <c r="L82" i="54"/>
  <c r="K82" i="54"/>
  <c r="N82" i="28"/>
  <c r="M82" i="28"/>
  <c r="L82" i="28"/>
  <c r="K82" i="28"/>
  <c r="N82" i="36"/>
  <c r="M82" i="36"/>
  <c r="L82" i="36"/>
  <c r="K82" i="36"/>
  <c r="N82" i="55"/>
  <c r="M82" i="55"/>
  <c r="L82" i="55"/>
  <c r="K82" i="55"/>
  <c r="N82" i="27"/>
  <c r="M82" i="27"/>
  <c r="L82" i="27"/>
  <c r="K82" i="27"/>
  <c r="N82" i="30"/>
  <c r="M82" i="30"/>
  <c r="L82" i="30"/>
  <c r="K82" i="30"/>
  <c r="N82" i="52"/>
  <c r="M82" i="52"/>
  <c r="L82" i="52"/>
  <c r="K82" i="52"/>
  <c r="N82" i="34"/>
  <c r="M82" i="34"/>
  <c r="L82" i="34"/>
  <c r="K82" i="34"/>
  <c r="N82" i="32"/>
  <c r="M82" i="32"/>
  <c r="L82" i="32"/>
  <c r="K82" i="32"/>
  <c r="N82" i="49"/>
  <c r="M82" i="49"/>
  <c r="L82" i="49"/>
  <c r="K82" i="49"/>
  <c r="N82" i="48"/>
  <c r="M82" i="48"/>
  <c r="L82" i="48"/>
  <c r="K82" i="48"/>
  <c r="N82" i="56"/>
  <c r="M82" i="56"/>
  <c r="L82" i="56"/>
  <c r="K82" i="56"/>
  <c r="N82" i="35"/>
  <c r="M82" i="35"/>
  <c r="L82" i="35"/>
  <c r="K82" i="35"/>
  <c r="N82" i="37"/>
  <c r="M82" i="37"/>
  <c r="L82" i="37"/>
  <c r="K82" i="37"/>
  <c r="N82" i="47"/>
  <c r="M82" i="47"/>
  <c r="L82" i="47"/>
  <c r="K82" i="47"/>
  <c r="N82" i="22"/>
  <c r="M82" i="22"/>
  <c r="L82" i="22"/>
  <c r="K82" i="22"/>
  <c r="J82" i="51"/>
  <c r="I82" i="51"/>
  <c r="H82" i="51"/>
  <c r="G82" i="51"/>
  <c r="J82" i="45"/>
  <c r="I82" i="45"/>
  <c r="H82" i="45"/>
  <c r="G82" i="45"/>
  <c r="J82" i="1"/>
  <c r="I82" i="1"/>
  <c r="H82" i="1"/>
  <c r="G82" i="1"/>
  <c r="J82" i="26"/>
  <c r="I82" i="26"/>
  <c r="H82" i="26"/>
  <c r="G82" i="26"/>
  <c r="J82" i="54"/>
  <c r="I82" i="54"/>
  <c r="H82" i="54"/>
  <c r="G82" i="54"/>
  <c r="J82" i="28"/>
  <c r="I82" i="28"/>
  <c r="H82" i="28"/>
  <c r="G82" i="28"/>
  <c r="J82" i="36"/>
  <c r="I82" i="36"/>
  <c r="H82" i="36"/>
  <c r="G82" i="36"/>
  <c r="J82" i="55"/>
  <c r="I82" i="55"/>
  <c r="H82" i="55"/>
  <c r="G82" i="55"/>
  <c r="J82" i="27"/>
  <c r="I82" i="27"/>
  <c r="H82" i="27"/>
  <c r="G82" i="27"/>
  <c r="J82" i="30"/>
  <c r="I82" i="30"/>
  <c r="H82" i="30"/>
  <c r="G82" i="30"/>
  <c r="J82" i="52"/>
  <c r="I82" i="52"/>
  <c r="H82" i="52"/>
  <c r="G82" i="52"/>
  <c r="J82" i="34"/>
  <c r="I82" i="34"/>
  <c r="H82" i="34"/>
  <c r="G82" i="34"/>
  <c r="J82" i="32"/>
  <c r="I82" i="32"/>
  <c r="H82" i="32"/>
  <c r="G82" i="32"/>
  <c r="J82" i="49"/>
  <c r="I82" i="49"/>
  <c r="H82" i="49"/>
  <c r="G82" i="49"/>
  <c r="J82" i="48"/>
  <c r="I82" i="48"/>
  <c r="H82" i="48"/>
  <c r="G82" i="48"/>
  <c r="J82" i="56"/>
  <c r="I82" i="56"/>
  <c r="H82" i="56"/>
  <c r="G82" i="56"/>
  <c r="J82" i="35"/>
  <c r="I82" i="35"/>
  <c r="H82" i="35"/>
  <c r="G82" i="35"/>
  <c r="J82" i="37"/>
  <c r="I82" i="37"/>
  <c r="H82" i="37"/>
  <c r="G82" i="37"/>
  <c r="J82" i="47"/>
  <c r="I82" i="47"/>
  <c r="H82" i="47"/>
  <c r="G82" i="47"/>
  <c r="J82" i="22"/>
  <c r="I82" i="22"/>
  <c r="H82" i="22"/>
  <c r="G82" i="22"/>
  <c r="F82" i="51"/>
  <c r="E82" i="51"/>
  <c r="D82" i="51"/>
  <c r="C82" i="51"/>
  <c r="F82" i="45"/>
  <c r="E82" i="45"/>
  <c r="D82" i="45"/>
  <c r="C82" i="45"/>
  <c r="F82" i="1"/>
  <c r="E82" i="1"/>
  <c r="D82" i="1"/>
  <c r="C82" i="1"/>
  <c r="F82" i="26"/>
  <c r="E82" i="26"/>
  <c r="D82" i="26"/>
  <c r="C82" i="26"/>
  <c r="F82" i="54"/>
  <c r="E82" i="54"/>
  <c r="D82" i="54"/>
  <c r="C82" i="54"/>
  <c r="F82" i="28"/>
  <c r="E82" i="28"/>
  <c r="D82" i="28"/>
  <c r="C82" i="28"/>
  <c r="F82" i="36"/>
  <c r="E82" i="36"/>
  <c r="D82" i="36"/>
  <c r="C82" i="36"/>
  <c r="F82" i="55"/>
  <c r="E82" i="55"/>
  <c r="D82" i="55"/>
  <c r="C82" i="55"/>
  <c r="F82" i="27"/>
  <c r="E82" i="27"/>
  <c r="D82" i="27"/>
  <c r="C82" i="27"/>
  <c r="F82" i="30"/>
  <c r="E82" i="30"/>
  <c r="D82" i="30"/>
  <c r="C82" i="30"/>
  <c r="F82" i="52"/>
  <c r="E82" i="52"/>
  <c r="D82" i="52"/>
  <c r="C82" i="52"/>
  <c r="F82" i="34"/>
  <c r="E82" i="34"/>
  <c r="D82" i="34"/>
  <c r="C82" i="34"/>
  <c r="F82" i="32"/>
  <c r="E82" i="32"/>
  <c r="D82" i="32"/>
  <c r="C82" i="32"/>
  <c r="F82" i="49"/>
  <c r="E82" i="49"/>
  <c r="D82" i="49"/>
  <c r="C82" i="49"/>
  <c r="F82" i="48"/>
  <c r="E82" i="48"/>
  <c r="D82" i="48"/>
  <c r="C82" i="48"/>
  <c r="F82" i="56"/>
  <c r="E82" i="56"/>
  <c r="D82" i="56"/>
  <c r="C82" i="56"/>
  <c r="F82" i="35"/>
  <c r="E82" i="35"/>
  <c r="D82" i="35"/>
  <c r="C82" i="35"/>
  <c r="F82" i="37"/>
  <c r="E82" i="37"/>
  <c r="D82" i="37"/>
  <c r="C82" i="37"/>
  <c r="F82" i="47"/>
  <c r="E82" i="47"/>
  <c r="D82" i="47"/>
  <c r="C82" i="47"/>
  <c r="F82" i="22"/>
  <c r="E82" i="22"/>
  <c r="D82" i="22"/>
  <c r="C82" i="22"/>
  <c r="R54" i="51"/>
  <c r="Q54" i="51"/>
  <c r="P54" i="51"/>
  <c r="O54" i="51"/>
  <c r="R54" i="45"/>
  <c r="Q54" i="45"/>
  <c r="P54" i="45"/>
  <c r="O54" i="45"/>
  <c r="R54" i="1"/>
  <c r="Q54" i="1"/>
  <c r="P54" i="1"/>
  <c r="O54" i="1"/>
  <c r="R54" i="26"/>
  <c r="Q54" i="26"/>
  <c r="P54" i="26"/>
  <c r="O54" i="26"/>
  <c r="R54" i="54"/>
  <c r="Q54" i="54"/>
  <c r="P54" i="54"/>
  <c r="O54" i="54"/>
  <c r="R54" i="28"/>
  <c r="Q54" i="28"/>
  <c r="P54" i="28"/>
  <c r="O54" i="28"/>
  <c r="R54" i="36"/>
  <c r="Q54" i="36"/>
  <c r="P54" i="36"/>
  <c r="O54" i="36"/>
  <c r="R54" i="55"/>
  <c r="Q54" i="55"/>
  <c r="P54" i="55"/>
  <c r="O54" i="55"/>
  <c r="R54" i="27"/>
  <c r="Q54" i="27"/>
  <c r="P54" i="27"/>
  <c r="O54" i="27"/>
  <c r="R54" i="30"/>
  <c r="Q54" i="30"/>
  <c r="P54" i="30"/>
  <c r="O54" i="30"/>
  <c r="R54" i="52"/>
  <c r="Q54" i="52"/>
  <c r="P54" i="52"/>
  <c r="O54" i="52"/>
  <c r="R54" i="34"/>
  <c r="Q54" i="34"/>
  <c r="P54" i="34"/>
  <c r="O54" i="34"/>
  <c r="R54" i="32"/>
  <c r="Q54" i="32"/>
  <c r="P54" i="32"/>
  <c r="O54" i="32"/>
  <c r="R54" i="49"/>
  <c r="Q54" i="49"/>
  <c r="P54" i="49"/>
  <c r="O54" i="49"/>
  <c r="R54" i="48"/>
  <c r="Q54" i="48"/>
  <c r="P54" i="48"/>
  <c r="O54" i="48"/>
  <c r="R54" i="56"/>
  <c r="Q54" i="56"/>
  <c r="P54" i="56"/>
  <c r="O54" i="56"/>
  <c r="R54" i="35"/>
  <c r="Q54" i="35"/>
  <c r="P54" i="35"/>
  <c r="O54" i="35"/>
  <c r="R54" i="37"/>
  <c r="Q54" i="37"/>
  <c r="P54" i="37"/>
  <c r="O54" i="37"/>
  <c r="R54" i="47"/>
  <c r="Q54" i="47"/>
  <c r="P54" i="47"/>
  <c r="O54" i="47"/>
  <c r="R54" i="22"/>
  <c r="Q54" i="22"/>
  <c r="P54" i="22"/>
  <c r="O54" i="22"/>
  <c r="N54" i="51"/>
  <c r="M54" i="51"/>
  <c r="L54" i="51"/>
  <c r="K54" i="51"/>
  <c r="N54" i="45"/>
  <c r="M54" i="45"/>
  <c r="L54" i="45"/>
  <c r="K54" i="45"/>
  <c r="N54" i="1"/>
  <c r="M54" i="1"/>
  <c r="L54" i="1"/>
  <c r="K54" i="1"/>
  <c r="N54" i="26"/>
  <c r="M54" i="26"/>
  <c r="L54" i="26"/>
  <c r="K54" i="26"/>
  <c r="N54" i="54"/>
  <c r="M54" i="54"/>
  <c r="L54" i="54"/>
  <c r="K54" i="54"/>
  <c r="N54" i="28"/>
  <c r="M54" i="28"/>
  <c r="L54" i="28"/>
  <c r="K54" i="28"/>
  <c r="N54" i="36"/>
  <c r="M54" i="36"/>
  <c r="L54" i="36"/>
  <c r="K54" i="36"/>
  <c r="N54" i="55"/>
  <c r="M54" i="55"/>
  <c r="L54" i="55"/>
  <c r="K54" i="55"/>
  <c r="N54" i="27"/>
  <c r="M54" i="27"/>
  <c r="L54" i="27"/>
  <c r="K54" i="27"/>
  <c r="N54" i="30"/>
  <c r="M54" i="30"/>
  <c r="L54" i="30"/>
  <c r="K54" i="30"/>
  <c r="N54" i="52"/>
  <c r="M54" i="52"/>
  <c r="L54" i="52"/>
  <c r="K54" i="52"/>
  <c r="N54" i="34"/>
  <c r="M54" i="34"/>
  <c r="L54" i="34"/>
  <c r="K54" i="34"/>
  <c r="N54" i="32"/>
  <c r="M54" i="32"/>
  <c r="L54" i="32"/>
  <c r="K54" i="32"/>
  <c r="N54" i="49"/>
  <c r="M54" i="49"/>
  <c r="L54" i="49"/>
  <c r="K54" i="49"/>
  <c r="N54" i="48"/>
  <c r="M54" i="48"/>
  <c r="L54" i="48"/>
  <c r="K54" i="48"/>
  <c r="N54" i="56"/>
  <c r="M54" i="56"/>
  <c r="L54" i="56"/>
  <c r="K54" i="56"/>
  <c r="N54" i="35"/>
  <c r="M54" i="35"/>
  <c r="L54" i="35"/>
  <c r="K54" i="35"/>
  <c r="N54" i="37"/>
  <c r="M54" i="37"/>
  <c r="L54" i="37"/>
  <c r="K54" i="37"/>
  <c r="N54" i="47"/>
  <c r="M54" i="47"/>
  <c r="L54" i="47"/>
  <c r="K54" i="47"/>
  <c r="N54" i="22"/>
  <c r="M54" i="22"/>
  <c r="L54" i="22"/>
  <c r="K54" i="22"/>
  <c r="J54" i="51"/>
  <c r="I54" i="51"/>
  <c r="H54" i="51"/>
  <c r="G54" i="51"/>
  <c r="J54" i="45"/>
  <c r="I54" i="45"/>
  <c r="H54" i="45"/>
  <c r="G54" i="45"/>
  <c r="J54" i="1"/>
  <c r="I54" i="1"/>
  <c r="H54" i="1"/>
  <c r="G54" i="1"/>
  <c r="J54" i="26"/>
  <c r="I54" i="26"/>
  <c r="H54" i="26"/>
  <c r="G54" i="26"/>
  <c r="J54" i="54"/>
  <c r="I54" i="54"/>
  <c r="H54" i="54"/>
  <c r="G54" i="54"/>
  <c r="J54" i="28"/>
  <c r="I54" i="28"/>
  <c r="H54" i="28"/>
  <c r="G54" i="28"/>
  <c r="J54" i="36"/>
  <c r="I54" i="36"/>
  <c r="H54" i="36"/>
  <c r="G54" i="36"/>
  <c r="J54" i="55"/>
  <c r="I54" i="55"/>
  <c r="H54" i="55"/>
  <c r="G54" i="55"/>
  <c r="J54" i="27"/>
  <c r="I54" i="27"/>
  <c r="H54" i="27"/>
  <c r="G54" i="27"/>
  <c r="J54" i="30"/>
  <c r="I54" i="30"/>
  <c r="H54" i="30"/>
  <c r="G54" i="30"/>
  <c r="J54" i="52"/>
  <c r="I54" i="52"/>
  <c r="H54" i="52"/>
  <c r="G54" i="52"/>
  <c r="J54" i="34"/>
  <c r="I54" i="34"/>
  <c r="H54" i="34"/>
  <c r="G54" i="34"/>
  <c r="J54" i="32"/>
  <c r="I54" i="32"/>
  <c r="H54" i="32"/>
  <c r="G54" i="32"/>
  <c r="J54" i="49"/>
  <c r="I54" i="49"/>
  <c r="H54" i="49"/>
  <c r="G54" i="49"/>
  <c r="J54" i="48"/>
  <c r="I54" i="48"/>
  <c r="H54" i="48"/>
  <c r="G54" i="48"/>
  <c r="J54" i="56"/>
  <c r="I54" i="56"/>
  <c r="H54" i="56"/>
  <c r="G54" i="56"/>
  <c r="J54" i="35"/>
  <c r="I54" i="35"/>
  <c r="H54" i="35"/>
  <c r="G54" i="35"/>
  <c r="J54" i="37"/>
  <c r="I54" i="37"/>
  <c r="H54" i="37"/>
  <c r="G54" i="37"/>
  <c r="J54" i="47"/>
  <c r="I54" i="47"/>
  <c r="H54" i="47"/>
  <c r="G54" i="47"/>
  <c r="J54" i="22"/>
  <c r="I54" i="22"/>
  <c r="H54" i="22"/>
  <c r="G54" i="22"/>
  <c r="F54" i="51"/>
  <c r="E54" i="51"/>
  <c r="D54" i="51"/>
  <c r="C54" i="51"/>
  <c r="F54" i="45"/>
  <c r="E54" i="45"/>
  <c r="D54" i="45"/>
  <c r="C54" i="45"/>
  <c r="F54" i="1"/>
  <c r="E54" i="1"/>
  <c r="D54" i="1"/>
  <c r="C54" i="1"/>
  <c r="F54" i="26"/>
  <c r="E54" i="26"/>
  <c r="D54" i="26"/>
  <c r="C54" i="26"/>
  <c r="F54" i="54"/>
  <c r="E54" i="54"/>
  <c r="D54" i="54"/>
  <c r="C54" i="54"/>
  <c r="F54" i="28"/>
  <c r="E54" i="28"/>
  <c r="D54" i="28"/>
  <c r="C54" i="28"/>
  <c r="F54" i="36"/>
  <c r="E54" i="36"/>
  <c r="D54" i="36"/>
  <c r="C54" i="36"/>
  <c r="F54" i="55"/>
  <c r="E54" i="55"/>
  <c r="D54" i="55"/>
  <c r="C54" i="55"/>
  <c r="F54" i="27"/>
  <c r="E54" i="27"/>
  <c r="D54" i="27"/>
  <c r="C54" i="27"/>
  <c r="F54" i="30"/>
  <c r="E54" i="30"/>
  <c r="D54" i="30"/>
  <c r="C54" i="30"/>
  <c r="F54" i="52"/>
  <c r="E54" i="52"/>
  <c r="D54" i="52"/>
  <c r="C54" i="52"/>
  <c r="F54" i="34"/>
  <c r="E54" i="34"/>
  <c r="D54" i="34"/>
  <c r="C54" i="34"/>
  <c r="F54" i="32"/>
  <c r="E54" i="32"/>
  <c r="D54" i="32"/>
  <c r="C54" i="32"/>
  <c r="F54" i="49"/>
  <c r="E54" i="49"/>
  <c r="D54" i="49"/>
  <c r="C54" i="49"/>
  <c r="F54" i="48"/>
  <c r="E54" i="48"/>
  <c r="D54" i="48"/>
  <c r="C54" i="48"/>
  <c r="F54" i="56"/>
  <c r="E54" i="56"/>
  <c r="D54" i="56"/>
  <c r="C54" i="56"/>
  <c r="F54" i="35"/>
  <c r="E54" i="35"/>
  <c r="D54" i="35"/>
  <c r="C54" i="35"/>
  <c r="F54" i="37"/>
  <c r="E54" i="37"/>
  <c r="D54" i="37"/>
  <c r="C54" i="37"/>
  <c r="F54" i="47"/>
  <c r="E54" i="47"/>
  <c r="D54" i="47"/>
  <c r="C54" i="47"/>
  <c r="F54" i="22"/>
  <c r="E54" i="22"/>
  <c r="D54" i="22"/>
  <c r="C54" i="22"/>
  <c r="R26" i="51"/>
  <c r="Q26" i="51"/>
  <c r="P26" i="51"/>
  <c r="O26" i="51"/>
  <c r="R26" i="45"/>
  <c r="Q26" i="45"/>
  <c r="P26" i="45"/>
  <c r="O26" i="45"/>
  <c r="R26" i="1"/>
  <c r="Q26" i="1"/>
  <c r="P26" i="1"/>
  <c r="O26" i="1"/>
  <c r="R26" i="26"/>
  <c r="Q26" i="26"/>
  <c r="P26" i="26"/>
  <c r="O26" i="26"/>
  <c r="R26" i="54"/>
  <c r="Q26" i="54"/>
  <c r="P26" i="54"/>
  <c r="O26" i="54"/>
  <c r="R26" i="28"/>
  <c r="Q26" i="28"/>
  <c r="P26" i="28"/>
  <c r="O26" i="28"/>
  <c r="R26" i="36"/>
  <c r="Q26" i="36"/>
  <c r="P26" i="36"/>
  <c r="O26" i="36"/>
  <c r="R26" i="55"/>
  <c r="Q26" i="55"/>
  <c r="P26" i="55"/>
  <c r="O26" i="55"/>
  <c r="R26" i="27"/>
  <c r="Q26" i="27"/>
  <c r="P26" i="27"/>
  <c r="O26" i="27"/>
  <c r="R26" i="30"/>
  <c r="Q26" i="30"/>
  <c r="P26" i="30"/>
  <c r="O26" i="30"/>
  <c r="R26" i="52"/>
  <c r="Q26" i="52"/>
  <c r="P26" i="52"/>
  <c r="O26" i="52"/>
  <c r="R26" i="34"/>
  <c r="Q26" i="34"/>
  <c r="P26" i="34"/>
  <c r="O26" i="34"/>
  <c r="R26" i="32"/>
  <c r="Q26" i="32"/>
  <c r="P26" i="32"/>
  <c r="O26" i="32"/>
  <c r="R26" i="49"/>
  <c r="Q26" i="49"/>
  <c r="P26" i="49"/>
  <c r="O26" i="49"/>
  <c r="R26" i="48"/>
  <c r="Q26" i="48"/>
  <c r="P26" i="48"/>
  <c r="O26" i="48"/>
  <c r="R26" i="56"/>
  <c r="Q26" i="56"/>
  <c r="P26" i="56"/>
  <c r="O26" i="56"/>
  <c r="R26" i="35"/>
  <c r="Q26" i="35"/>
  <c r="P26" i="35"/>
  <c r="O26" i="35"/>
  <c r="R26" i="37"/>
  <c r="Q26" i="37"/>
  <c r="P26" i="37"/>
  <c r="O26" i="37"/>
  <c r="R26" i="47"/>
  <c r="Q26" i="47"/>
  <c r="P26" i="47"/>
  <c r="O26" i="47"/>
  <c r="R26" i="22"/>
  <c r="Q26" i="22"/>
  <c r="P26" i="22"/>
  <c r="O26" i="22"/>
  <c r="N26" i="51"/>
  <c r="M26" i="51"/>
  <c r="L26" i="51"/>
  <c r="K26" i="51"/>
  <c r="N26" i="45"/>
  <c r="M26" i="45"/>
  <c r="L26" i="45"/>
  <c r="K26" i="45"/>
  <c r="N26" i="1"/>
  <c r="M26" i="1"/>
  <c r="L26" i="1"/>
  <c r="K26" i="1"/>
  <c r="N26" i="26"/>
  <c r="M26" i="26"/>
  <c r="L26" i="26"/>
  <c r="K26" i="26"/>
  <c r="N26" i="54"/>
  <c r="M26" i="54"/>
  <c r="L26" i="54"/>
  <c r="K26" i="54"/>
  <c r="N26" i="28"/>
  <c r="M26" i="28"/>
  <c r="L26" i="28"/>
  <c r="K26" i="28"/>
  <c r="N26" i="36"/>
  <c r="M26" i="36"/>
  <c r="L26" i="36"/>
  <c r="K26" i="36"/>
  <c r="N26" i="55"/>
  <c r="M26" i="55"/>
  <c r="L26" i="55"/>
  <c r="K26" i="55"/>
  <c r="N26" i="27"/>
  <c r="M26" i="27"/>
  <c r="L26" i="27"/>
  <c r="K26" i="27"/>
  <c r="N26" i="30"/>
  <c r="M26" i="30"/>
  <c r="L26" i="30"/>
  <c r="K26" i="30"/>
  <c r="N26" i="52"/>
  <c r="M26" i="52"/>
  <c r="L26" i="52"/>
  <c r="K26" i="52"/>
  <c r="N26" i="34"/>
  <c r="M26" i="34"/>
  <c r="L26" i="34"/>
  <c r="K26" i="34"/>
  <c r="N26" i="32"/>
  <c r="M26" i="32"/>
  <c r="L26" i="32"/>
  <c r="K26" i="32"/>
  <c r="N26" i="49"/>
  <c r="M26" i="49"/>
  <c r="L26" i="49"/>
  <c r="K26" i="49"/>
  <c r="N26" i="48"/>
  <c r="M26" i="48"/>
  <c r="L26" i="48"/>
  <c r="K26" i="48"/>
  <c r="N26" i="56"/>
  <c r="M26" i="56"/>
  <c r="L26" i="56"/>
  <c r="K26" i="56"/>
  <c r="N26" i="35"/>
  <c r="M26" i="35"/>
  <c r="L26" i="35"/>
  <c r="K26" i="35"/>
  <c r="N26" i="37"/>
  <c r="M26" i="37"/>
  <c r="L26" i="37"/>
  <c r="K26" i="37"/>
  <c r="N26" i="47"/>
  <c r="M26" i="47"/>
  <c r="L26" i="47"/>
  <c r="K26" i="47"/>
  <c r="N26" i="22"/>
  <c r="M26" i="22"/>
  <c r="L26" i="22"/>
  <c r="K26" i="22"/>
  <c r="J26" i="51"/>
  <c r="I26" i="51"/>
  <c r="H26" i="51"/>
  <c r="G26" i="51"/>
  <c r="J26" i="45"/>
  <c r="I26" i="45"/>
  <c r="H26" i="45"/>
  <c r="G26" i="45"/>
  <c r="J26" i="1"/>
  <c r="I26" i="1"/>
  <c r="H26" i="1"/>
  <c r="G26" i="1"/>
  <c r="J26" i="26"/>
  <c r="I26" i="26"/>
  <c r="H26" i="26"/>
  <c r="G26" i="26"/>
  <c r="J26" i="54"/>
  <c r="I26" i="54"/>
  <c r="H26" i="54"/>
  <c r="G26" i="54"/>
  <c r="J26" i="28"/>
  <c r="I26" i="28"/>
  <c r="H26" i="28"/>
  <c r="G26" i="28"/>
  <c r="J26" i="36"/>
  <c r="I26" i="36"/>
  <c r="H26" i="36"/>
  <c r="G26" i="36"/>
  <c r="J26" i="55"/>
  <c r="I26" i="55"/>
  <c r="H26" i="55"/>
  <c r="G26" i="55"/>
  <c r="J26" i="27"/>
  <c r="I26" i="27"/>
  <c r="H26" i="27"/>
  <c r="G26" i="27"/>
  <c r="J26" i="30"/>
  <c r="I26" i="30"/>
  <c r="H26" i="30"/>
  <c r="G26" i="30"/>
  <c r="J26" i="52"/>
  <c r="I26" i="52"/>
  <c r="H26" i="52"/>
  <c r="G26" i="52"/>
  <c r="J26" i="34"/>
  <c r="I26" i="34"/>
  <c r="H26" i="34"/>
  <c r="G26" i="34"/>
  <c r="J26" i="32"/>
  <c r="I26" i="32"/>
  <c r="H26" i="32"/>
  <c r="G26" i="32"/>
  <c r="J26" i="49"/>
  <c r="I26" i="49"/>
  <c r="H26" i="49"/>
  <c r="G26" i="49"/>
  <c r="J26" i="48"/>
  <c r="I26" i="48"/>
  <c r="H26" i="48"/>
  <c r="G26" i="48"/>
  <c r="J26" i="56"/>
  <c r="I26" i="56"/>
  <c r="H26" i="56"/>
  <c r="G26" i="56"/>
  <c r="J26" i="35"/>
  <c r="I26" i="35"/>
  <c r="H26" i="35"/>
  <c r="G26" i="35"/>
  <c r="J26" i="37"/>
  <c r="I26" i="37"/>
  <c r="H26" i="37"/>
  <c r="G26" i="37"/>
  <c r="J26" i="47"/>
  <c r="I26" i="47"/>
  <c r="H26" i="47"/>
  <c r="G26" i="47"/>
  <c r="J26" i="22"/>
  <c r="I26" i="22"/>
  <c r="H26" i="22"/>
  <c r="G26" i="22"/>
  <c r="F26" i="51"/>
  <c r="F26" i="45"/>
  <c r="F26" i="1"/>
  <c r="F26" i="26"/>
  <c r="F26" i="54"/>
  <c r="F26" i="28"/>
  <c r="F26" i="36"/>
  <c r="F26" i="55"/>
  <c r="F26" i="27"/>
  <c r="F26" i="30"/>
  <c r="F26" i="52"/>
  <c r="F26" i="34"/>
  <c r="F26" i="32"/>
  <c r="F26" i="49"/>
  <c r="F26" i="48"/>
  <c r="F26" i="56"/>
  <c r="F26" i="35"/>
  <c r="F26" i="37"/>
  <c r="F26" i="47"/>
  <c r="F26" i="22"/>
  <c r="E26" i="51"/>
  <c r="E26" i="45"/>
  <c r="E26" i="1"/>
  <c r="E26" i="26"/>
  <c r="E26" i="54"/>
  <c r="E26" i="28"/>
  <c r="E26" i="36"/>
  <c r="E26" i="55"/>
  <c r="E26" i="27"/>
  <c r="E26" i="30"/>
  <c r="E26" i="52"/>
  <c r="E26" i="34"/>
  <c r="E26" i="32"/>
  <c r="E26" i="49"/>
  <c r="E26" i="48"/>
  <c r="E26" i="56"/>
  <c r="E26" i="35"/>
  <c r="E26" i="37"/>
  <c r="E26" i="47"/>
  <c r="E26" i="22"/>
  <c r="D26" i="51"/>
  <c r="D26" i="45"/>
  <c r="D26" i="1"/>
  <c r="D26" i="26"/>
  <c r="D26" i="54"/>
  <c r="D26" i="28"/>
  <c r="D26" i="36"/>
  <c r="D26" i="55"/>
  <c r="D26" i="27"/>
  <c r="D26" i="30"/>
  <c r="D26" i="52"/>
  <c r="D26" i="34"/>
  <c r="D26" i="32"/>
  <c r="D26" i="49"/>
  <c r="D26" i="48"/>
  <c r="D26" i="56"/>
  <c r="D26" i="35"/>
  <c r="D26" i="37"/>
  <c r="D26" i="47"/>
  <c r="D26" i="22"/>
  <c r="C26" i="51"/>
  <c r="C26" i="45"/>
  <c r="C26" i="1"/>
  <c r="C26" i="26"/>
  <c r="C26" i="54"/>
  <c r="C26" i="28"/>
  <c r="C26" i="36"/>
  <c r="C26" i="55"/>
  <c r="C26" i="27"/>
  <c r="C26" i="30"/>
  <c r="C26" i="52"/>
  <c r="C26" i="34"/>
  <c r="C26" i="32"/>
  <c r="C26" i="49"/>
  <c r="C26" i="48"/>
  <c r="C26" i="56"/>
  <c r="C26" i="35"/>
  <c r="C26" i="37"/>
  <c r="C26" i="47"/>
  <c r="C26" i="22"/>
  <c r="C86" i="54"/>
  <c r="C86" i="36"/>
  <c r="C86" i="52"/>
  <c r="Q81" i="51" l="1"/>
  <c r="P81" i="51"/>
  <c r="O81" i="51"/>
  <c r="Q81" i="45"/>
  <c r="S81" i="45" s="1"/>
  <c r="P81" i="45"/>
  <c r="O81" i="45"/>
  <c r="Q81" i="1"/>
  <c r="S81" i="1" s="1"/>
  <c r="P81" i="1"/>
  <c r="O81" i="1"/>
  <c r="Q81" i="26"/>
  <c r="S81" i="26" s="1"/>
  <c r="P81" i="26"/>
  <c r="O81" i="26"/>
  <c r="Q81" i="54"/>
  <c r="S81" i="54" s="1"/>
  <c r="P81" i="54"/>
  <c r="O81" i="54"/>
  <c r="Q81" i="28"/>
  <c r="S81" i="28" s="1"/>
  <c r="P81" i="28"/>
  <c r="O81" i="28"/>
  <c r="Q81" i="36"/>
  <c r="S81" i="36" s="1"/>
  <c r="P81" i="36"/>
  <c r="O81" i="36"/>
  <c r="Q81" i="55"/>
  <c r="S81" i="55" s="1"/>
  <c r="P81" i="55"/>
  <c r="O81" i="55"/>
  <c r="Q81" i="27"/>
  <c r="S81" i="27" s="1"/>
  <c r="P81" i="27"/>
  <c r="O81" i="27"/>
  <c r="Q81" i="30"/>
  <c r="S81" i="30" s="1"/>
  <c r="P81" i="30"/>
  <c r="O81" i="30"/>
  <c r="Q81" i="52"/>
  <c r="S81" i="52" s="1"/>
  <c r="P81" i="52"/>
  <c r="O81" i="52"/>
  <c r="Q81" i="34"/>
  <c r="S81" i="34" s="1"/>
  <c r="P81" i="34"/>
  <c r="O81" i="34"/>
  <c r="Q81" i="32"/>
  <c r="S81" i="32" s="1"/>
  <c r="P81" i="32"/>
  <c r="O81" i="32"/>
  <c r="Q81" i="49"/>
  <c r="S81" i="49" s="1"/>
  <c r="P81" i="49"/>
  <c r="O81" i="49"/>
  <c r="Q81" i="48"/>
  <c r="S81" i="48" s="1"/>
  <c r="P81" i="48"/>
  <c r="O81" i="48"/>
  <c r="Q81" i="56"/>
  <c r="S81" i="56" s="1"/>
  <c r="P81" i="56"/>
  <c r="O81" i="56"/>
  <c r="Q81" i="35"/>
  <c r="S81" i="35" s="1"/>
  <c r="P81" i="35"/>
  <c r="O81" i="35"/>
  <c r="Q81" i="37"/>
  <c r="S81" i="37" s="1"/>
  <c r="P81" i="37"/>
  <c r="O81" i="37"/>
  <c r="Q81" i="47"/>
  <c r="S81" i="47" s="1"/>
  <c r="P81" i="47"/>
  <c r="O81" i="47"/>
  <c r="Q81" i="22"/>
  <c r="S81" i="22" s="1"/>
  <c r="P81" i="22"/>
  <c r="O81" i="22"/>
  <c r="B81" i="45"/>
  <c r="B81" i="1"/>
  <c r="B81" i="26"/>
  <c r="B81" i="54"/>
  <c r="B81" i="28"/>
  <c r="B81" i="36"/>
  <c r="B81" i="55"/>
  <c r="B81" i="27"/>
  <c r="B81" i="30"/>
  <c r="B81" i="52"/>
  <c r="B81" i="34"/>
  <c r="B81" i="32"/>
  <c r="B81" i="49"/>
  <c r="B81" i="48"/>
  <c r="B81" i="56"/>
  <c r="B81" i="35"/>
  <c r="B81" i="37"/>
  <c r="B81" i="47"/>
  <c r="B81" i="22"/>
  <c r="B53" i="51"/>
  <c r="B81" i="51" s="1"/>
  <c r="B53" i="45"/>
  <c r="B53" i="1"/>
  <c r="B53" i="26"/>
  <c r="B53" i="54"/>
  <c r="B53" i="28"/>
  <c r="B53" i="36"/>
  <c r="B53" i="55"/>
  <c r="B53" i="27"/>
  <c r="B53" i="30"/>
  <c r="B53" i="52"/>
  <c r="B53" i="34"/>
  <c r="B53" i="32"/>
  <c r="B53" i="49"/>
  <c r="B53" i="48"/>
  <c r="B53" i="56"/>
  <c r="B53" i="35"/>
  <c r="B53" i="37"/>
  <c r="B53" i="47"/>
  <c r="B53" i="22"/>
  <c r="S81" i="51" l="1"/>
  <c r="B47" i="51" l="1"/>
  <c r="A47" i="51"/>
  <c r="B47" i="45"/>
  <c r="A47" i="45"/>
  <c r="B47" i="1"/>
  <c r="A47" i="1"/>
  <c r="B47" i="26"/>
  <c r="A47" i="26"/>
  <c r="B47" i="54"/>
  <c r="A47" i="54"/>
  <c r="B47" i="28"/>
  <c r="A47" i="28"/>
  <c r="B47" i="36"/>
  <c r="A47" i="36"/>
  <c r="B47" i="55"/>
  <c r="A47" i="55"/>
  <c r="B47" i="27"/>
  <c r="A47" i="27"/>
  <c r="B47" i="30"/>
  <c r="A47" i="30"/>
  <c r="B47" i="52"/>
  <c r="A47" i="52"/>
  <c r="B47" i="34"/>
  <c r="A47" i="34"/>
  <c r="B47" i="32"/>
  <c r="A47" i="32"/>
  <c r="B47" i="49"/>
  <c r="A47" i="49"/>
  <c r="B47" i="48"/>
  <c r="A47" i="48"/>
  <c r="B47" i="56"/>
  <c r="A47" i="56"/>
  <c r="B47" i="35"/>
  <c r="A47" i="35"/>
  <c r="B47" i="37"/>
  <c r="A47" i="37"/>
  <c r="B47" i="47"/>
  <c r="A47" i="47"/>
  <c r="B47" i="22"/>
  <c r="A47" i="22"/>
  <c r="Q84" i="56" l="1"/>
  <c r="N83" i="56"/>
  <c r="Q80" i="56"/>
  <c r="P80" i="56"/>
  <c r="O80" i="56"/>
  <c r="Q79" i="56"/>
  <c r="P79" i="56"/>
  <c r="O79" i="56"/>
  <c r="Q78" i="56"/>
  <c r="P78" i="56"/>
  <c r="O78" i="56"/>
  <c r="R59" i="56"/>
  <c r="R82" i="56" s="1"/>
  <c r="Q59" i="56"/>
  <c r="Q82" i="56" s="1"/>
  <c r="P59" i="56"/>
  <c r="P82" i="56" s="1"/>
  <c r="O59" i="56"/>
  <c r="O82" i="56" s="1"/>
  <c r="A59" i="56"/>
  <c r="R57" i="56"/>
  <c r="B52" i="56"/>
  <c r="B80" i="56" s="1"/>
  <c r="B51" i="56"/>
  <c r="B79" i="56" s="1"/>
  <c r="B50" i="56"/>
  <c r="B78" i="56" s="1"/>
  <c r="B46" i="56"/>
  <c r="A46" i="56"/>
  <c r="B45" i="56"/>
  <c r="A45" i="56"/>
  <c r="B44" i="56"/>
  <c r="A44" i="56"/>
  <c r="B43" i="56"/>
  <c r="A43" i="56"/>
  <c r="B42" i="56"/>
  <c r="A42" i="56"/>
  <c r="B41" i="56"/>
  <c r="A41" i="56"/>
  <c r="B40" i="56"/>
  <c r="A40" i="56"/>
  <c r="B39" i="56"/>
  <c r="A39" i="56"/>
  <c r="B38" i="56"/>
  <c r="A38" i="56"/>
  <c r="B37" i="56"/>
  <c r="A37" i="56"/>
  <c r="B36" i="56"/>
  <c r="A36" i="56"/>
  <c r="B35" i="56"/>
  <c r="A35" i="56"/>
  <c r="B34" i="56"/>
  <c r="A34" i="56"/>
  <c r="B33" i="56"/>
  <c r="A33" i="56"/>
  <c r="B32" i="56"/>
  <c r="A32" i="56"/>
  <c r="B31" i="56"/>
  <c r="B59" i="56" s="1"/>
  <c r="A31" i="56"/>
  <c r="F27" i="56"/>
  <c r="J27" i="56" s="1"/>
  <c r="N27" i="56" s="1"/>
  <c r="R27" i="56" s="1"/>
  <c r="F55" i="56" s="1"/>
  <c r="J55" i="56" s="1"/>
  <c r="N55" i="56" s="1"/>
  <c r="R55" i="56" s="1"/>
  <c r="F83" i="56" s="1"/>
  <c r="J83" i="56" s="1"/>
  <c r="E27" i="56"/>
  <c r="I27" i="56" s="1"/>
  <c r="M27" i="56" s="1"/>
  <c r="Q27" i="56" s="1"/>
  <c r="E55" i="56" s="1"/>
  <c r="I55" i="56" s="1"/>
  <c r="M55" i="56" s="1"/>
  <c r="Q55" i="56" s="1"/>
  <c r="E83" i="56" s="1"/>
  <c r="I83" i="56" s="1"/>
  <c r="M83" i="56" s="1"/>
  <c r="D27" i="56"/>
  <c r="H27" i="56" s="1"/>
  <c r="L27" i="56" s="1"/>
  <c r="P27" i="56" s="1"/>
  <c r="D55" i="56" s="1"/>
  <c r="H55" i="56" s="1"/>
  <c r="L55" i="56" s="1"/>
  <c r="P55" i="56" s="1"/>
  <c r="D83" i="56" s="1"/>
  <c r="H83" i="56" s="1"/>
  <c r="L83" i="56" s="1"/>
  <c r="C27" i="56"/>
  <c r="G27" i="56" s="1"/>
  <c r="K27" i="56" s="1"/>
  <c r="O27" i="56" s="1"/>
  <c r="C55" i="56" s="1"/>
  <c r="G55" i="56" s="1"/>
  <c r="K55" i="56" s="1"/>
  <c r="O55" i="56" s="1"/>
  <c r="C83" i="56" s="1"/>
  <c r="G83" i="56" s="1"/>
  <c r="K83" i="56" s="1"/>
  <c r="Q84" i="55"/>
  <c r="N83" i="55"/>
  <c r="Q80" i="55"/>
  <c r="P80" i="55"/>
  <c r="O80" i="55"/>
  <c r="Q79" i="55"/>
  <c r="P79" i="55"/>
  <c r="O79" i="55"/>
  <c r="Q78" i="55"/>
  <c r="P78" i="55"/>
  <c r="O78" i="55"/>
  <c r="C86" i="55"/>
  <c r="R59" i="55"/>
  <c r="R82" i="55" s="1"/>
  <c r="Q59" i="55"/>
  <c r="Q82" i="55" s="1"/>
  <c r="P59" i="55"/>
  <c r="P82" i="55" s="1"/>
  <c r="O59" i="55"/>
  <c r="O82" i="55" s="1"/>
  <c r="A59" i="55"/>
  <c r="R57" i="55"/>
  <c r="B52" i="55"/>
  <c r="B80" i="55" s="1"/>
  <c r="B51" i="55"/>
  <c r="B79" i="55" s="1"/>
  <c r="B50" i="55"/>
  <c r="B78" i="55" s="1"/>
  <c r="B46" i="55"/>
  <c r="A46" i="55"/>
  <c r="B45" i="55"/>
  <c r="A45" i="55"/>
  <c r="B44" i="55"/>
  <c r="A44" i="55"/>
  <c r="B43" i="55"/>
  <c r="A43" i="55"/>
  <c r="B42" i="55"/>
  <c r="A42" i="55"/>
  <c r="B41" i="55"/>
  <c r="A41" i="55"/>
  <c r="B40" i="55"/>
  <c r="A40" i="55"/>
  <c r="B39" i="55"/>
  <c r="A39" i="55"/>
  <c r="B38" i="55"/>
  <c r="A38" i="55"/>
  <c r="B37" i="55"/>
  <c r="A37" i="55"/>
  <c r="B36" i="55"/>
  <c r="A36" i="55"/>
  <c r="B35" i="55"/>
  <c r="A35" i="55"/>
  <c r="B34" i="55"/>
  <c r="A34" i="55"/>
  <c r="B33" i="55"/>
  <c r="A33" i="55"/>
  <c r="B32" i="55"/>
  <c r="A32" i="55"/>
  <c r="B31" i="55"/>
  <c r="B59" i="55" s="1"/>
  <c r="A31" i="55"/>
  <c r="F27" i="55"/>
  <c r="J27" i="55" s="1"/>
  <c r="N27" i="55" s="1"/>
  <c r="R27" i="55" s="1"/>
  <c r="F55" i="55" s="1"/>
  <c r="J55" i="55" s="1"/>
  <c r="N55" i="55" s="1"/>
  <c r="R55" i="55" s="1"/>
  <c r="F83" i="55" s="1"/>
  <c r="J83" i="55" s="1"/>
  <c r="E27" i="55"/>
  <c r="I27" i="55" s="1"/>
  <c r="M27" i="55" s="1"/>
  <c r="Q27" i="55" s="1"/>
  <c r="E55" i="55" s="1"/>
  <c r="I55" i="55" s="1"/>
  <c r="M55" i="55" s="1"/>
  <c r="Q55" i="55" s="1"/>
  <c r="E83" i="55" s="1"/>
  <c r="I83" i="55" s="1"/>
  <c r="M83" i="55" s="1"/>
  <c r="D27" i="55"/>
  <c r="H27" i="55" s="1"/>
  <c r="L27" i="55" s="1"/>
  <c r="P27" i="55" s="1"/>
  <c r="D55" i="55" s="1"/>
  <c r="H55" i="55" s="1"/>
  <c r="L55" i="55" s="1"/>
  <c r="P55" i="55" s="1"/>
  <c r="D83" i="55" s="1"/>
  <c r="H83" i="55" s="1"/>
  <c r="L83" i="55" s="1"/>
  <c r="C27" i="55"/>
  <c r="G27" i="55" s="1"/>
  <c r="K27" i="55" s="1"/>
  <c r="O27" i="55" s="1"/>
  <c r="C55" i="55" s="1"/>
  <c r="G55" i="55" s="1"/>
  <c r="K55" i="55" s="1"/>
  <c r="O55" i="55" s="1"/>
  <c r="C83" i="55" s="1"/>
  <c r="G83" i="55" s="1"/>
  <c r="K83" i="55" s="1"/>
  <c r="Q84" i="54"/>
  <c r="N83" i="54"/>
  <c r="Q80" i="54"/>
  <c r="P80" i="54"/>
  <c r="O80" i="54"/>
  <c r="Q79" i="54"/>
  <c r="P79" i="54"/>
  <c r="O79" i="54"/>
  <c r="Q78" i="54"/>
  <c r="P78" i="54"/>
  <c r="O78" i="54"/>
  <c r="R59" i="54"/>
  <c r="Q59" i="54"/>
  <c r="P59" i="54"/>
  <c r="O59" i="54"/>
  <c r="A59" i="54"/>
  <c r="R57" i="54"/>
  <c r="B52" i="54"/>
  <c r="B80" i="54" s="1"/>
  <c r="B51" i="54"/>
  <c r="B79" i="54" s="1"/>
  <c r="B50" i="54"/>
  <c r="B78" i="54" s="1"/>
  <c r="B46" i="54"/>
  <c r="A46" i="54"/>
  <c r="B45" i="54"/>
  <c r="A45" i="54"/>
  <c r="B44" i="54"/>
  <c r="A44" i="54"/>
  <c r="B43" i="54"/>
  <c r="A43" i="54"/>
  <c r="B42" i="54"/>
  <c r="A42" i="54"/>
  <c r="B41" i="54"/>
  <c r="A41" i="54"/>
  <c r="B40" i="54"/>
  <c r="A40" i="54"/>
  <c r="B39" i="54"/>
  <c r="A39" i="54"/>
  <c r="B38" i="54"/>
  <c r="A38" i="54"/>
  <c r="B37" i="54"/>
  <c r="A37" i="54"/>
  <c r="B36" i="54"/>
  <c r="A36" i="54"/>
  <c r="B35" i="54"/>
  <c r="A35" i="54"/>
  <c r="B34" i="54"/>
  <c r="A34" i="54"/>
  <c r="B33" i="54"/>
  <c r="A33" i="54"/>
  <c r="B32" i="54"/>
  <c r="A32" i="54"/>
  <c r="B31" i="54"/>
  <c r="B59" i="54" s="1"/>
  <c r="A31" i="54"/>
  <c r="F27" i="54"/>
  <c r="J27" i="54" s="1"/>
  <c r="N27" i="54" s="1"/>
  <c r="R27" i="54" s="1"/>
  <c r="F55" i="54" s="1"/>
  <c r="J55" i="54" s="1"/>
  <c r="N55" i="54" s="1"/>
  <c r="R55" i="54" s="1"/>
  <c r="F83" i="54" s="1"/>
  <c r="J83" i="54" s="1"/>
  <c r="E27" i="54"/>
  <c r="I27" i="54" s="1"/>
  <c r="M27" i="54" s="1"/>
  <c r="Q27" i="54" s="1"/>
  <c r="D27" i="54"/>
  <c r="H27" i="54" s="1"/>
  <c r="L27" i="54" s="1"/>
  <c r="P27" i="54" s="1"/>
  <c r="D55" i="54" s="1"/>
  <c r="H55" i="54" s="1"/>
  <c r="L55" i="54" s="1"/>
  <c r="P55" i="54" s="1"/>
  <c r="D83" i="54" s="1"/>
  <c r="H83" i="54" s="1"/>
  <c r="L83" i="54" s="1"/>
  <c r="C27" i="54"/>
  <c r="G27" i="54" s="1"/>
  <c r="K27" i="54" s="1"/>
  <c r="O27" i="54" s="1"/>
  <c r="C55" i="54" s="1"/>
  <c r="G55" i="54" s="1"/>
  <c r="K55" i="54" s="1"/>
  <c r="O55" i="54" s="1"/>
  <c r="C83" i="54" s="1"/>
  <c r="G83" i="54" s="1"/>
  <c r="K83" i="54" s="1"/>
  <c r="C86" i="56" l="1"/>
  <c r="S82" i="55"/>
  <c r="S78" i="54"/>
  <c r="E55" i="54"/>
  <c r="I55" i="54" s="1"/>
  <c r="M55" i="54" s="1"/>
  <c r="Q55" i="54" s="1"/>
  <c r="E83" i="54" s="1"/>
  <c r="I83" i="54" s="1"/>
  <c r="M83" i="54" s="1"/>
  <c r="S80" i="55"/>
  <c r="S80" i="56"/>
  <c r="S80" i="54"/>
  <c r="S78" i="55"/>
  <c r="S78" i="56"/>
  <c r="S59" i="56"/>
  <c r="S79" i="56"/>
  <c r="S59" i="55"/>
  <c r="S79" i="55"/>
  <c r="S59" i="54"/>
  <c r="S79" i="54"/>
  <c r="S82" i="56" l="1"/>
  <c r="S84" i="56"/>
  <c r="S84" i="55"/>
  <c r="S84" i="54"/>
  <c r="S82" i="54"/>
  <c r="Q82" i="30"/>
  <c r="P82" i="30"/>
  <c r="J177" i="38"/>
  <c r="H177" i="38"/>
  <c r="J176" i="38"/>
  <c r="H176" i="38"/>
  <c r="J175" i="38"/>
  <c r="H175" i="38"/>
  <c r="B40" i="45"/>
  <c r="R59" i="47"/>
  <c r="R82" i="47" s="1"/>
  <c r="R59" i="45"/>
  <c r="R82" i="45" s="1"/>
  <c r="R59" i="37"/>
  <c r="R59" i="35"/>
  <c r="R82" i="35" s="1"/>
  <c r="R59" i="48"/>
  <c r="R82" i="48" s="1"/>
  <c r="R59" i="49"/>
  <c r="R82" i="49" s="1"/>
  <c r="R59" i="32"/>
  <c r="R59" i="34"/>
  <c r="R82" i="34" s="1"/>
  <c r="R59" i="27"/>
  <c r="R82" i="27" s="1"/>
  <c r="R59" i="36"/>
  <c r="R59" i="51"/>
  <c r="R59" i="28"/>
  <c r="R82" i="28" s="1"/>
  <c r="R59" i="30"/>
  <c r="R59" i="26"/>
  <c r="R82" i="26" s="1"/>
  <c r="R59" i="1"/>
  <c r="R82" i="1" s="1"/>
  <c r="R57" i="47"/>
  <c r="R57" i="45"/>
  <c r="R57" i="37"/>
  <c r="R57" i="35"/>
  <c r="R57" i="48"/>
  <c r="R57" i="49"/>
  <c r="R57" i="32"/>
  <c r="R57" i="34"/>
  <c r="R57" i="27"/>
  <c r="R57" i="36"/>
  <c r="R57" i="51"/>
  <c r="R57" i="28"/>
  <c r="R57" i="30"/>
  <c r="R57" i="26"/>
  <c r="R57" i="1"/>
  <c r="R57" i="22"/>
  <c r="O80" i="47"/>
  <c r="Q80" i="47"/>
  <c r="B52" i="32"/>
  <c r="B80" i="32" s="1"/>
  <c r="O79" i="32"/>
  <c r="Q79" i="32"/>
  <c r="O79" i="34"/>
  <c r="Q79" i="34"/>
  <c r="O79" i="27"/>
  <c r="Q79" i="27"/>
  <c r="B39" i="27"/>
  <c r="B35" i="27"/>
  <c r="O79" i="28"/>
  <c r="Q79" i="28"/>
  <c r="Q80" i="35"/>
  <c r="P80" i="35"/>
  <c r="O80" i="35"/>
  <c r="Q79" i="35"/>
  <c r="P79" i="35"/>
  <c r="O79" i="35"/>
  <c r="Q80" i="32"/>
  <c r="P80" i="32"/>
  <c r="O80" i="32"/>
  <c r="P79" i="32"/>
  <c r="Q80" i="1"/>
  <c r="P80" i="1"/>
  <c r="O80" i="1"/>
  <c r="Q79" i="1"/>
  <c r="P79" i="1"/>
  <c r="O79" i="1"/>
  <c r="Q80" i="22"/>
  <c r="P80" i="22"/>
  <c r="O80" i="22"/>
  <c r="Q79" i="22"/>
  <c r="P79" i="22"/>
  <c r="O79" i="22"/>
  <c r="B52" i="47"/>
  <c r="B80" i="47" s="1"/>
  <c r="O79" i="47"/>
  <c r="Q79" i="47"/>
  <c r="O80" i="37"/>
  <c r="Q80" i="37"/>
  <c r="B52" i="37"/>
  <c r="B80" i="37" s="1"/>
  <c r="O79" i="37"/>
  <c r="Q79" i="37"/>
  <c r="B52" i="1"/>
  <c r="B80" i="1" s="1"/>
  <c r="B52" i="26"/>
  <c r="B80" i="26" s="1"/>
  <c r="B52" i="30"/>
  <c r="B80" i="30" s="1"/>
  <c r="B52" i="28"/>
  <c r="B80" i="28" s="1"/>
  <c r="B52" i="51"/>
  <c r="B80" i="51" s="1"/>
  <c r="B52" i="36"/>
  <c r="B80" i="36" s="1"/>
  <c r="B52" i="27"/>
  <c r="B80" i="27" s="1"/>
  <c r="B52" i="34"/>
  <c r="B80" i="34" s="1"/>
  <c r="B52" i="49"/>
  <c r="B80" i="49" s="1"/>
  <c r="B52" i="48"/>
  <c r="B80" i="48" s="1"/>
  <c r="B52" i="52"/>
  <c r="B80" i="52" s="1"/>
  <c r="B52" i="35"/>
  <c r="B80" i="35" s="1"/>
  <c r="B52" i="45"/>
  <c r="B80" i="45" s="1"/>
  <c r="B52" i="22"/>
  <c r="B80" i="22" s="1"/>
  <c r="Q80" i="26"/>
  <c r="O80" i="26"/>
  <c r="P80" i="26"/>
  <c r="Q80" i="30"/>
  <c r="O80" i="30"/>
  <c r="P80" i="30"/>
  <c r="Q80" i="28"/>
  <c r="O80" i="28"/>
  <c r="P80" i="28"/>
  <c r="Q80" i="51"/>
  <c r="O80" i="51"/>
  <c r="P80" i="51"/>
  <c r="Q80" i="36"/>
  <c r="O80" i="36"/>
  <c r="P80" i="36"/>
  <c r="Q80" i="27"/>
  <c r="O80" i="27"/>
  <c r="P80" i="27"/>
  <c r="Q80" i="34"/>
  <c r="O80" i="34"/>
  <c r="P80" i="34"/>
  <c r="Q80" i="49"/>
  <c r="O80" i="49"/>
  <c r="P80" i="49"/>
  <c r="Q80" i="48"/>
  <c r="O80" i="48"/>
  <c r="P80" i="48"/>
  <c r="Q80" i="52"/>
  <c r="O80" i="52"/>
  <c r="P80" i="52"/>
  <c r="P80" i="37"/>
  <c r="Q80" i="45"/>
  <c r="O80" i="45"/>
  <c r="P80" i="45"/>
  <c r="P80" i="47"/>
  <c r="C27" i="47"/>
  <c r="D27" i="47"/>
  <c r="E27" i="47"/>
  <c r="F27" i="47"/>
  <c r="A31" i="47"/>
  <c r="B31" i="47"/>
  <c r="B59" i="47" s="1"/>
  <c r="A32" i="47"/>
  <c r="B32" i="47"/>
  <c r="A33" i="47"/>
  <c r="B33" i="47"/>
  <c r="A34" i="47"/>
  <c r="B34" i="47"/>
  <c r="A35" i="47"/>
  <c r="B35" i="47"/>
  <c r="A36" i="47"/>
  <c r="B36" i="47"/>
  <c r="A37" i="47"/>
  <c r="B37" i="47"/>
  <c r="A38" i="47"/>
  <c r="B38" i="47"/>
  <c r="A39" i="47"/>
  <c r="B39" i="47"/>
  <c r="A40" i="47"/>
  <c r="B40" i="47"/>
  <c r="A41" i="47"/>
  <c r="B41" i="47"/>
  <c r="A42" i="47"/>
  <c r="B42" i="47"/>
  <c r="A43" i="47"/>
  <c r="B43" i="47"/>
  <c r="A44" i="47"/>
  <c r="B44" i="47"/>
  <c r="A45" i="47"/>
  <c r="B45" i="47"/>
  <c r="A46" i="47"/>
  <c r="B46" i="47"/>
  <c r="B50" i="47"/>
  <c r="B78" i="47" s="1"/>
  <c r="B51" i="47"/>
  <c r="B79" i="47" s="1"/>
  <c r="A59" i="47"/>
  <c r="O59" i="47"/>
  <c r="O82" i="47" s="1"/>
  <c r="P59" i="47"/>
  <c r="P82" i="47" s="1"/>
  <c r="Q59" i="47"/>
  <c r="Q82" i="47" s="1"/>
  <c r="C86" i="47"/>
  <c r="O78" i="47"/>
  <c r="P78" i="47"/>
  <c r="Q78" i="47"/>
  <c r="P79" i="47"/>
  <c r="N83" i="47"/>
  <c r="Q84" i="47"/>
  <c r="D27" i="45"/>
  <c r="E27" i="45"/>
  <c r="F27" i="45"/>
  <c r="C27" i="45"/>
  <c r="A31" i="45"/>
  <c r="B31" i="45"/>
  <c r="B59" i="45" s="1"/>
  <c r="A32" i="45"/>
  <c r="B32" i="45"/>
  <c r="A33" i="45"/>
  <c r="B33" i="45"/>
  <c r="A34" i="45"/>
  <c r="B34" i="45"/>
  <c r="A35" i="45"/>
  <c r="B35" i="45"/>
  <c r="A36" i="45"/>
  <c r="B36" i="45"/>
  <c r="A37" i="45"/>
  <c r="B37" i="45"/>
  <c r="A38" i="45"/>
  <c r="B38" i="45"/>
  <c r="A39" i="45"/>
  <c r="B39" i="45"/>
  <c r="A40" i="45"/>
  <c r="A41" i="45"/>
  <c r="B41" i="45"/>
  <c r="A42" i="45"/>
  <c r="B42" i="45"/>
  <c r="A43" i="45"/>
  <c r="B43" i="45"/>
  <c r="A44" i="45"/>
  <c r="B44" i="45"/>
  <c r="A45" i="45"/>
  <c r="B45" i="45"/>
  <c r="A46" i="45"/>
  <c r="B46" i="45"/>
  <c r="B50" i="45"/>
  <c r="B78" i="45" s="1"/>
  <c r="B51" i="45"/>
  <c r="B79" i="45" s="1"/>
  <c r="A59" i="45"/>
  <c r="O59" i="45"/>
  <c r="O82" i="45" s="1"/>
  <c r="P59" i="45"/>
  <c r="P82" i="45" s="1"/>
  <c r="Q59" i="45"/>
  <c r="Q82" i="45" s="1"/>
  <c r="O78" i="45"/>
  <c r="P78" i="45"/>
  <c r="Q78" i="45"/>
  <c r="O79" i="45"/>
  <c r="P79" i="45"/>
  <c r="Q79" i="45"/>
  <c r="N83" i="45"/>
  <c r="Q84" i="45"/>
  <c r="C27" i="37"/>
  <c r="D27" i="37"/>
  <c r="E27" i="37"/>
  <c r="F27" i="37"/>
  <c r="A31" i="37"/>
  <c r="B31" i="37"/>
  <c r="B59" i="37" s="1"/>
  <c r="A32" i="37"/>
  <c r="B32" i="37"/>
  <c r="A33" i="37"/>
  <c r="B33" i="37"/>
  <c r="A34" i="37"/>
  <c r="B34" i="37"/>
  <c r="A35" i="37"/>
  <c r="B35" i="37"/>
  <c r="A36" i="37"/>
  <c r="B36" i="37"/>
  <c r="A37" i="37"/>
  <c r="B37" i="37"/>
  <c r="A38" i="37"/>
  <c r="B38" i="37"/>
  <c r="A39" i="37"/>
  <c r="B39" i="37"/>
  <c r="A40" i="37"/>
  <c r="B40" i="37"/>
  <c r="A41" i="37"/>
  <c r="B41" i="37"/>
  <c r="A42" i="37"/>
  <c r="B42" i="37"/>
  <c r="A43" i="37"/>
  <c r="B43" i="37"/>
  <c r="A44" i="37"/>
  <c r="B44" i="37"/>
  <c r="A45" i="37"/>
  <c r="B45" i="37"/>
  <c r="A46" i="37"/>
  <c r="B46" i="37"/>
  <c r="B50" i="37"/>
  <c r="B78" i="37" s="1"/>
  <c r="B51" i="37"/>
  <c r="B79" i="37" s="1"/>
  <c r="A59" i="37"/>
  <c r="O59" i="37"/>
  <c r="O82" i="37" s="1"/>
  <c r="P59" i="37"/>
  <c r="P82" i="37" s="1"/>
  <c r="Q59" i="37"/>
  <c r="Q82" i="37" s="1"/>
  <c r="O78" i="37"/>
  <c r="P78" i="37"/>
  <c r="Q78" i="37"/>
  <c r="P79" i="37"/>
  <c r="N83" i="37"/>
  <c r="Q84" i="37"/>
  <c r="C27" i="35"/>
  <c r="D27" i="35"/>
  <c r="E27" i="35"/>
  <c r="F27" i="35"/>
  <c r="A31" i="35"/>
  <c r="B31" i="35"/>
  <c r="B59" i="35" s="1"/>
  <c r="A32" i="35"/>
  <c r="B32" i="35"/>
  <c r="A33" i="35"/>
  <c r="B33" i="35"/>
  <c r="A34" i="35"/>
  <c r="B34" i="35"/>
  <c r="A35" i="35"/>
  <c r="B35" i="35"/>
  <c r="A36" i="35"/>
  <c r="B36" i="35"/>
  <c r="A37" i="35"/>
  <c r="B37" i="35"/>
  <c r="A38" i="35"/>
  <c r="B38" i="35"/>
  <c r="A39" i="35"/>
  <c r="B39" i="35"/>
  <c r="A40" i="35"/>
  <c r="B40" i="35"/>
  <c r="A41" i="35"/>
  <c r="B41" i="35"/>
  <c r="A42" i="35"/>
  <c r="B42" i="35"/>
  <c r="A43" i="35"/>
  <c r="B43" i="35"/>
  <c r="A44" i="35"/>
  <c r="B44" i="35"/>
  <c r="A45" i="35"/>
  <c r="B45" i="35"/>
  <c r="A46" i="35"/>
  <c r="B46" i="35"/>
  <c r="B50" i="35"/>
  <c r="B78" i="35" s="1"/>
  <c r="B51" i="35"/>
  <c r="B79" i="35" s="1"/>
  <c r="A59" i="35"/>
  <c r="O59" i="35"/>
  <c r="O82" i="35" s="1"/>
  <c r="P59" i="35"/>
  <c r="P82" i="35" s="1"/>
  <c r="Q59" i="35"/>
  <c r="Q82" i="35" s="1"/>
  <c r="C86" i="35"/>
  <c r="O78" i="35"/>
  <c r="P78" i="35"/>
  <c r="Q78" i="35"/>
  <c r="N83" i="35"/>
  <c r="Q84" i="35"/>
  <c r="C27" i="52"/>
  <c r="D27" i="52"/>
  <c r="E27" i="52"/>
  <c r="F27" i="52"/>
  <c r="A31" i="52"/>
  <c r="B31" i="52"/>
  <c r="B59" i="52" s="1"/>
  <c r="A32" i="52"/>
  <c r="B32" i="52"/>
  <c r="A33" i="52"/>
  <c r="B33" i="52"/>
  <c r="A34" i="52"/>
  <c r="B34" i="52"/>
  <c r="A35" i="52"/>
  <c r="B35" i="52"/>
  <c r="A36" i="52"/>
  <c r="B36" i="52"/>
  <c r="A37" i="52"/>
  <c r="B37" i="52"/>
  <c r="A38" i="52"/>
  <c r="B38" i="52"/>
  <c r="A39" i="52"/>
  <c r="B39" i="52"/>
  <c r="A40" i="52"/>
  <c r="B40" i="52"/>
  <c r="A41" i="52"/>
  <c r="B41" i="52"/>
  <c r="A42" i="52"/>
  <c r="B42" i="52"/>
  <c r="A43" i="52"/>
  <c r="B43" i="52"/>
  <c r="A44" i="52"/>
  <c r="B44" i="52"/>
  <c r="A45" i="52"/>
  <c r="B45" i="52"/>
  <c r="A46" i="52"/>
  <c r="B46" i="52"/>
  <c r="B50" i="52"/>
  <c r="B78" i="52" s="1"/>
  <c r="B51" i="52"/>
  <c r="B79" i="52" s="1"/>
  <c r="R57" i="52"/>
  <c r="A59" i="52"/>
  <c r="O59" i="52"/>
  <c r="P59" i="52"/>
  <c r="Q59" i="52"/>
  <c r="R59" i="52"/>
  <c r="O78" i="52"/>
  <c r="P78" i="52"/>
  <c r="Q78" i="52"/>
  <c r="O79" i="52"/>
  <c r="P79" i="52"/>
  <c r="Q79" i="52"/>
  <c r="N83" i="52"/>
  <c r="Q84" i="52"/>
  <c r="D27" i="48"/>
  <c r="E27" i="48"/>
  <c r="F27" i="48"/>
  <c r="C27" i="48"/>
  <c r="G27" i="48" s="1"/>
  <c r="A31" i="48"/>
  <c r="B31" i="48"/>
  <c r="B59" i="48" s="1"/>
  <c r="A32" i="48"/>
  <c r="B32" i="48"/>
  <c r="A33" i="48"/>
  <c r="B33" i="48"/>
  <c r="A34" i="48"/>
  <c r="B34" i="48"/>
  <c r="A35" i="48"/>
  <c r="B35" i="48"/>
  <c r="A36" i="48"/>
  <c r="B36" i="48"/>
  <c r="A37" i="48"/>
  <c r="B37" i="48"/>
  <c r="A38" i="48"/>
  <c r="B38" i="48"/>
  <c r="A39" i="48"/>
  <c r="B39" i="48"/>
  <c r="A40" i="48"/>
  <c r="B40" i="48"/>
  <c r="A41" i="48"/>
  <c r="B41" i="48"/>
  <c r="A42" i="48"/>
  <c r="B42" i="48"/>
  <c r="A43" i="48"/>
  <c r="B43" i="48"/>
  <c r="A44" i="48"/>
  <c r="B44" i="48"/>
  <c r="A45" i="48"/>
  <c r="B45" i="48"/>
  <c r="A46" i="48"/>
  <c r="B46" i="48"/>
  <c r="B50" i="48"/>
  <c r="B78" i="48" s="1"/>
  <c r="B51" i="48"/>
  <c r="B79" i="48" s="1"/>
  <c r="A59" i="48"/>
  <c r="O59" i="48"/>
  <c r="O82" i="48" s="1"/>
  <c r="P59" i="48"/>
  <c r="P82" i="48" s="1"/>
  <c r="Q59" i="48"/>
  <c r="Q82" i="48" s="1"/>
  <c r="C86" i="48"/>
  <c r="O78" i="48"/>
  <c r="P78" i="48"/>
  <c r="Q78" i="48"/>
  <c r="O79" i="48"/>
  <c r="P79" i="48"/>
  <c r="Q79" i="48"/>
  <c r="N83" i="48"/>
  <c r="Q84" i="48"/>
  <c r="C27" i="49"/>
  <c r="D27" i="49"/>
  <c r="E27" i="49"/>
  <c r="F27" i="49"/>
  <c r="A31" i="49"/>
  <c r="B31" i="49"/>
  <c r="B59" i="49" s="1"/>
  <c r="A32" i="49"/>
  <c r="B32" i="49"/>
  <c r="A33" i="49"/>
  <c r="B33" i="49"/>
  <c r="A34" i="49"/>
  <c r="B34" i="49"/>
  <c r="A35" i="49"/>
  <c r="B35" i="49"/>
  <c r="A36" i="49"/>
  <c r="B36" i="49"/>
  <c r="A37" i="49"/>
  <c r="B37" i="49"/>
  <c r="A38" i="49"/>
  <c r="B38" i="49"/>
  <c r="A39" i="49"/>
  <c r="B39" i="49"/>
  <c r="A40" i="49"/>
  <c r="B40" i="49"/>
  <c r="A41" i="49"/>
  <c r="B41" i="49"/>
  <c r="A42" i="49"/>
  <c r="B42" i="49"/>
  <c r="A43" i="49"/>
  <c r="B43" i="49"/>
  <c r="A44" i="49"/>
  <c r="B44" i="49"/>
  <c r="A45" i="49"/>
  <c r="B45" i="49"/>
  <c r="A46" i="49"/>
  <c r="B46" i="49"/>
  <c r="B50" i="49"/>
  <c r="B78" i="49" s="1"/>
  <c r="B51" i="49"/>
  <c r="A59" i="49"/>
  <c r="O59" i="49"/>
  <c r="O82" i="49" s="1"/>
  <c r="P59" i="49"/>
  <c r="P82" i="49" s="1"/>
  <c r="Q59" i="49"/>
  <c r="Q82" i="49" s="1"/>
  <c r="C86" i="49"/>
  <c r="O78" i="49"/>
  <c r="P78" i="49"/>
  <c r="Q78" i="49"/>
  <c r="B79" i="49"/>
  <c r="O79" i="49"/>
  <c r="P79" i="49"/>
  <c r="Q79" i="49"/>
  <c r="N83" i="49"/>
  <c r="Q84" i="49"/>
  <c r="C27" i="32"/>
  <c r="D27" i="32"/>
  <c r="E27" i="32"/>
  <c r="F27" i="32"/>
  <c r="A31" i="32"/>
  <c r="B31" i="32"/>
  <c r="B59" i="32" s="1"/>
  <c r="A32" i="32"/>
  <c r="B32" i="32"/>
  <c r="A33" i="32"/>
  <c r="B33" i="32"/>
  <c r="A34" i="32"/>
  <c r="B34" i="32"/>
  <c r="A35" i="32"/>
  <c r="B35" i="32"/>
  <c r="A36" i="32"/>
  <c r="B36" i="32"/>
  <c r="A37" i="32"/>
  <c r="B37" i="32"/>
  <c r="A38" i="32"/>
  <c r="B38" i="32"/>
  <c r="A39" i="32"/>
  <c r="B39" i="32"/>
  <c r="A40" i="32"/>
  <c r="B40" i="32"/>
  <c r="A41" i="32"/>
  <c r="B41" i="32"/>
  <c r="A42" i="32"/>
  <c r="B42" i="32"/>
  <c r="A43" i="32"/>
  <c r="B43" i="32"/>
  <c r="A44" i="32"/>
  <c r="B44" i="32"/>
  <c r="A45" i="32"/>
  <c r="B45" i="32"/>
  <c r="A46" i="32"/>
  <c r="B46" i="32"/>
  <c r="B50" i="32"/>
  <c r="B78" i="32" s="1"/>
  <c r="B51" i="32"/>
  <c r="B79" i="32" s="1"/>
  <c r="A59" i="32"/>
  <c r="O59" i="32"/>
  <c r="O82" i="32" s="1"/>
  <c r="P59" i="32"/>
  <c r="P82" i="32" s="1"/>
  <c r="Q59" i="32"/>
  <c r="Q82" i="32" s="1"/>
  <c r="O78" i="32"/>
  <c r="P78" i="32"/>
  <c r="Q78" i="32"/>
  <c r="N83" i="32"/>
  <c r="Q84" i="32"/>
  <c r="C27" i="34"/>
  <c r="D27" i="34"/>
  <c r="E27" i="34"/>
  <c r="F27" i="34"/>
  <c r="A31" i="34"/>
  <c r="B31" i="34"/>
  <c r="B59" i="34" s="1"/>
  <c r="A32" i="34"/>
  <c r="B32" i="34"/>
  <c r="A33" i="34"/>
  <c r="B33" i="34"/>
  <c r="A34" i="34"/>
  <c r="B34" i="34"/>
  <c r="A35" i="34"/>
  <c r="B35" i="34"/>
  <c r="A36" i="34"/>
  <c r="B36" i="34"/>
  <c r="A37" i="34"/>
  <c r="B37" i="34"/>
  <c r="A38" i="34"/>
  <c r="B38" i="34"/>
  <c r="A39" i="34"/>
  <c r="B39" i="34"/>
  <c r="A40" i="34"/>
  <c r="B40" i="34"/>
  <c r="A41" i="34"/>
  <c r="B41" i="34"/>
  <c r="A42" i="34"/>
  <c r="B42" i="34"/>
  <c r="A43" i="34"/>
  <c r="B43" i="34"/>
  <c r="A44" i="34"/>
  <c r="B44" i="34"/>
  <c r="A45" i="34"/>
  <c r="B45" i="34"/>
  <c r="A46" i="34"/>
  <c r="B46" i="34"/>
  <c r="B50" i="34"/>
  <c r="B78" i="34" s="1"/>
  <c r="B51" i="34"/>
  <c r="B79" i="34" s="1"/>
  <c r="A59" i="34"/>
  <c r="O59" i="34"/>
  <c r="O82" i="34" s="1"/>
  <c r="P59" i="34"/>
  <c r="P82" i="34" s="1"/>
  <c r="Q59" i="34"/>
  <c r="Q82" i="34" s="1"/>
  <c r="O78" i="34"/>
  <c r="P78" i="34"/>
  <c r="Q78" i="34"/>
  <c r="P79" i="34"/>
  <c r="N83" i="34"/>
  <c r="Q84" i="34"/>
  <c r="D27" i="27"/>
  <c r="E27" i="27"/>
  <c r="F27" i="27"/>
  <c r="C27" i="27"/>
  <c r="A31" i="27"/>
  <c r="B31" i="27"/>
  <c r="B59" i="27" s="1"/>
  <c r="A32" i="27"/>
  <c r="B32" i="27"/>
  <c r="A33" i="27"/>
  <c r="B33" i="27"/>
  <c r="A34" i="27"/>
  <c r="B34" i="27"/>
  <c r="A35" i="27"/>
  <c r="A36" i="27"/>
  <c r="B36" i="27"/>
  <c r="A37" i="27"/>
  <c r="B37" i="27"/>
  <c r="A38" i="27"/>
  <c r="B38" i="27"/>
  <c r="A39" i="27"/>
  <c r="A40" i="27"/>
  <c r="B40" i="27"/>
  <c r="A41" i="27"/>
  <c r="B41" i="27"/>
  <c r="A42" i="27"/>
  <c r="B42" i="27"/>
  <c r="A43" i="27"/>
  <c r="B43" i="27"/>
  <c r="A44" i="27"/>
  <c r="B44" i="27"/>
  <c r="A45" i="27"/>
  <c r="B45" i="27"/>
  <c r="A46" i="27"/>
  <c r="B46" i="27"/>
  <c r="B50" i="27"/>
  <c r="B78" i="27" s="1"/>
  <c r="B51" i="27"/>
  <c r="B79" i="27" s="1"/>
  <c r="A59" i="27"/>
  <c r="O59" i="27"/>
  <c r="O82" i="27" s="1"/>
  <c r="P59" i="27"/>
  <c r="P82" i="27" s="1"/>
  <c r="Q59" i="27"/>
  <c r="Q82" i="27" s="1"/>
  <c r="C86" i="27"/>
  <c r="O78" i="27"/>
  <c r="P78" i="27"/>
  <c r="Q78" i="27"/>
  <c r="P79" i="27"/>
  <c r="N83" i="27"/>
  <c r="Q84" i="27"/>
  <c r="C27" i="36"/>
  <c r="D27" i="36"/>
  <c r="E27" i="36"/>
  <c r="F27" i="36"/>
  <c r="A31" i="36"/>
  <c r="B31" i="36"/>
  <c r="B59" i="36" s="1"/>
  <c r="A32" i="36"/>
  <c r="B32" i="36"/>
  <c r="A33" i="36"/>
  <c r="B33" i="36"/>
  <c r="A34" i="36"/>
  <c r="B34" i="36"/>
  <c r="A35" i="36"/>
  <c r="B35" i="36"/>
  <c r="A36" i="36"/>
  <c r="B36" i="36"/>
  <c r="A37" i="36"/>
  <c r="B37" i="36"/>
  <c r="A38" i="36"/>
  <c r="B38" i="36"/>
  <c r="A39" i="36"/>
  <c r="B39" i="36"/>
  <c r="A40" i="36"/>
  <c r="B40" i="36"/>
  <c r="A41" i="36"/>
  <c r="B41" i="36"/>
  <c r="A42" i="36"/>
  <c r="B42" i="36"/>
  <c r="A43" i="36"/>
  <c r="B43" i="36"/>
  <c r="A44" i="36"/>
  <c r="B44" i="36"/>
  <c r="A45" i="36"/>
  <c r="B45" i="36"/>
  <c r="A46" i="36"/>
  <c r="B46" i="36"/>
  <c r="B50" i="36"/>
  <c r="B78" i="36" s="1"/>
  <c r="B51" i="36"/>
  <c r="B79" i="36" s="1"/>
  <c r="A59" i="36"/>
  <c r="O59" i="36"/>
  <c r="P59" i="36"/>
  <c r="Q59" i="36"/>
  <c r="O78" i="36"/>
  <c r="P78" i="36"/>
  <c r="Q78" i="36"/>
  <c r="O79" i="36"/>
  <c r="P79" i="36"/>
  <c r="Q79" i="36"/>
  <c r="N83" i="36"/>
  <c r="Q84" i="36"/>
  <c r="C27" i="51"/>
  <c r="D27" i="51"/>
  <c r="E27" i="51"/>
  <c r="F27" i="51"/>
  <c r="A31" i="51"/>
  <c r="B31" i="51"/>
  <c r="B59" i="51" s="1"/>
  <c r="A32" i="51"/>
  <c r="B32" i="51"/>
  <c r="A33" i="51"/>
  <c r="B33" i="51"/>
  <c r="A34" i="51"/>
  <c r="B34" i="51"/>
  <c r="A35" i="51"/>
  <c r="B35" i="51"/>
  <c r="A36" i="51"/>
  <c r="B36" i="51"/>
  <c r="A37" i="51"/>
  <c r="B37" i="51"/>
  <c r="A38" i="51"/>
  <c r="B38" i="51"/>
  <c r="A39" i="51"/>
  <c r="B39" i="51"/>
  <c r="A40" i="51"/>
  <c r="B40" i="51"/>
  <c r="A41" i="51"/>
  <c r="B41" i="51"/>
  <c r="A42" i="51"/>
  <c r="B42" i="51"/>
  <c r="A43" i="51"/>
  <c r="B43" i="51"/>
  <c r="A44" i="51"/>
  <c r="B44" i="51"/>
  <c r="A45" i="51"/>
  <c r="B45" i="51"/>
  <c r="A46" i="51"/>
  <c r="B46" i="51"/>
  <c r="B50" i="51"/>
  <c r="B78" i="51" s="1"/>
  <c r="B51" i="51"/>
  <c r="A59" i="51"/>
  <c r="O59" i="51"/>
  <c r="O82" i="51" s="1"/>
  <c r="P59" i="51"/>
  <c r="P82" i="51" s="1"/>
  <c r="Q59" i="51"/>
  <c r="Q82" i="51" s="1"/>
  <c r="C86" i="51"/>
  <c r="O78" i="51"/>
  <c r="P78" i="51"/>
  <c r="Q78" i="51"/>
  <c r="B79" i="51"/>
  <c r="O79" i="51"/>
  <c r="P79" i="51"/>
  <c r="Q79" i="51"/>
  <c r="N83" i="51"/>
  <c r="Q84" i="51"/>
  <c r="C27" i="28"/>
  <c r="D27" i="28"/>
  <c r="E27" i="28"/>
  <c r="F27" i="28"/>
  <c r="A31" i="28"/>
  <c r="B31" i="28"/>
  <c r="B59" i="28" s="1"/>
  <c r="A32" i="28"/>
  <c r="B32" i="28"/>
  <c r="A33" i="28"/>
  <c r="B33" i="28"/>
  <c r="A34" i="28"/>
  <c r="B34" i="28"/>
  <c r="A35" i="28"/>
  <c r="B35" i="28"/>
  <c r="A36" i="28"/>
  <c r="B36" i="28"/>
  <c r="A37" i="28"/>
  <c r="B37" i="28"/>
  <c r="A38" i="28"/>
  <c r="B38" i="28"/>
  <c r="A39" i="28"/>
  <c r="B39" i="28"/>
  <c r="A40" i="28"/>
  <c r="B40" i="28"/>
  <c r="A41" i="28"/>
  <c r="B41" i="28"/>
  <c r="A42" i="28"/>
  <c r="B42" i="28"/>
  <c r="A43" i="28"/>
  <c r="B43" i="28"/>
  <c r="A44" i="28"/>
  <c r="B44" i="28"/>
  <c r="A45" i="28"/>
  <c r="B45" i="28"/>
  <c r="A46" i="28"/>
  <c r="B46" i="28"/>
  <c r="B50" i="28"/>
  <c r="B78" i="28" s="1"/>
  <c r="B51" i="28"/>
  <c r="B79" i="28" s="1"/>
  <c r="A59" i="28"/>
  <c r="O59" i="28"/>
  <c r="O82" i="28" s="1"/>
  <c r="P59" i="28"/>
  <c r="P82" i="28" s="1"/>
  <c r="Q59" i="28"/>
  <c r="Q82" i="28" s="1"/>
  <c r="C86" i="28"/>
  <c r="O78" i="28"/>
  <c r="P78" i="28"/>
  <c r="Q78" i="28"/>
  <c r="P79" i="28"/>
  <c r="N83" i="28"/>
  <c r="Q84" i="28"/>
  <c r="C27" i="30"/>
  <c r="D27" i="30"/>
  <c r="E27" i="30"/>
  <c r="F27" i="30"/>
  <c r="A31" i="30"/>
  <c r="B31" i="30"/>
  <c r="B59" i="30" s="1"/>
  <c r="A32" i="30"/>
  <c r="B32" i="30"/>
  <c r="A33" i="30"/>
  <c r="B33" i="30"/>
  <c r="A34" i="30"/>
  <c r="B34" i="30"/>
  <c r="A35" i="30"/>
  <c r="B35" i="30"/>
  <c r="A36" i="30"/>
  <c r="B36" i="30"/>
  <c r="A37" i="30"/>
  <c r="B37" i="30"/>
  <c r="A38" i="30"/>
  <c r="B38" i="30"/>
  <c r="A39" i="30"/>
  <c r="B39" i="30"/>
  <c r="A40" i="30"/>
  <c r="B40" i="30"/>
  <c r="A41" i="30"/>
  <c r="B41" i="30"/>
  <c r="A42" i="30"/>
  <c r="B42" i="30"/>
  <c r="A43" i="30"/>
  <c r="B43" i="30"/>
  <c r="A44" i="30"/>
  <c r="B44" i="30"/>
  <c r="A45" i="30"/>
  <c r="B45" i="30"/>
  <c r="A46" i="30"/>
  <c r="B46" i="30"/>
  <c r="B50" i="30"/>
  <c r="B78" i="30" s="1"/>
  <c r="B51" i="30"/>
  <c r="B79" i="30" s="1"/>
  <c r="A59" i="30"/>
  <c r="O59" i="30"/>
  <c r="P59" i="30"/>
  <c r="Q59" i="30"/>
  <c r="O78" i="30"/>
  <c r="P78" i="30"/>
  <c r="Q78" i="30"/>
  <c r="O79" i="30"/>
  <c r="P79" i="30"/>
  <c r="Q79" i="30"/>
  <c r="N83" i="30"/>
  <c r="Q84" i="30"/>
  <c r="C27" i="26"/>
  <c r="D27" i="26"/>
  <c r="E27" i="26"/>
  <c r="F27" i="26"/>
  <c r="A31" i="26"/>
  <c r="B31" i="26"/>
  <c r="B59" i="26" s="1"/>
  <c r="A32" i="26"/>
  <c r="B32" i="26"/>
  <c r="A33" i="26"/>
  <c r="B33" i="26"/>
  <c r="A34" i="26"/>
  <c r="B34" i="26"/>
  <c r="A35" i="26"/>
  <c r="B35" i="26"/>
  <c r="A36" i="26"/>
  <c r="B36" i="26"/>
  <c r="A37" i="26"/>
  <c r="B37" i="26"/>
  <c r="A38" i="26"/>
  <c r="B38" i="26"/>
  <c r="A39" i="26"/>
  <c r="B39" i="26"/>
  <c r="A40" i="26"/>
  <c r="B40" i="26"/>
  <c r="A41" i="26"/>
  <c r="B41" i="26"/>
  <c r="A42" i="26"/>
  <c r="B42" i="26"/>
  <c r="A43" i="26"/>
  <c r="B43" i="26"/>
  <c r="A44" i="26"/>
  <c r="B44" i="26"/>
  <c r="A45" i="26"/>
  <c r="B45" i="26"/>
  <c r="A46" i="26"/>
  <c r="B46" i="26"/>
  <c r="B50" i="26"/>
  <c r="B78" i="26" s="1"/>
  <c r="B51" i="26"/>
  <c r="B79" i="26" s="1"/>
  <c r="A59" i="26"/>
  <c r="O59" i="26"/>
  <c r="O82" i="26" s="1"/>
  <c r="P59" i="26"/>
  <c r="P82" i="26" s="1"/>
  <c r="Q59" i="26"/>
  <c r="Q82" i="26" s="1"/>
  <c r="C86" i="26"/>
  <c r="O78" i="26"/>
  <c r="P78" i="26"/>
  <c r="Q78" i="26"/>
  <c r="O79" i="26"/>
  <c r="P79" i="26"/>
  <c r="Q79" i="26"/>
  <c r="N83" i="26"/>
  <c r="Q84" i="26"/>
  <c r="C27" i="1"/>
  <c r="D27" i="1"/>
  <c r="E27" i="1"/>
  <c r="F27" i="1"/>
  <c r="A31" i="1"/>
  <c r="B31" i="1"/>
  <c r="B59" i="1" s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B50" i="1"/>
  <c r="B78" i="1" s="1"/>
  <c r="B51" i="1"/>
  <c r="B79" i="1" s="1"/>
  <c r="A59" i="1"/>
  <c r="O59" i="1"/>
  <c r="O82" i="1" s="1"/>
  <c r="P59" i="1"/>
  <c r="P82" i="1" s="1"/>
  <c r="Q59" i="1"/>
  <c r="Q82" i="1" s="1"/>
  <c r="O78" i="1"/>
  <c r="P78" i="1"/>
  <c r="Q78" i="1"/>
  <c r="N83" i="1"/>
  <c r="Q84" i="1"/>
  <c r="C27" i="22"/>
  <c r="D27" i="22"/>
  <c r="E27" i="22"/>
  <c r="F27" i="22"/>
  <c r="A31" i="22"/>
  <c r="B31" i="22"/>
  <c r="B59" i="22" s="1"/>
  <c r="A32" i="22"/>
  <c r="B32" i="22"/>
  <c r="A33" i="22"/>
  <c r="B33" i="22"/>
  <c r="A34" i="22"/>
  <c r="B34" i="22"/>
  <c r="A35" i="22"/>
  <c r="B35" i="22"/>
  <c r="A36" i="22"/>
  <c r="B36" i="22"/>
  <c r="A37" i="22"/>
  <c r="B37" i="22"/>
  <c r="A38" i="22"/>
  <c r="B38" i="22"/>
  <c r="A39" i="22"/>
  <c r="B39" i="22"/>
  <c r="A40" i="22"/>
  <c r="B40" i="22"/>
  <c r="A41" i="22"/>
  <c r="B41" i="22"/>
  <c r="A42" i="22"/>
  <c r="B42" i="22"/>
  <c r="A43" i="22"/>
  <c r="B43" i="22"/>
  <c r="A44" i="22"/>
  <c r="B44" i="22"/>
  <c r="A45" i="22"/>
  <c r="B45" i="22"/>
  <c r="A46" i="22"/>
  <c r="B46" i="22"/>
  <c r="B50" i="22"/>
  <c r="B78" i="22" s="1"/>
  <c r="B51" i="22"/>
  <c r="B79" i="22" s="1"/>
  <c r="A59" i="22"/>
  <c r="O59" i="22"/>
  <c r="P59" i="22"/>
  <c r="P82" i="22" s="1"/>
  <c r="Q59" i="22"/>
  <c r="Q82" i="22" s="1"/>
  <c r="R59" i="22"/>
  <c r="O78" i="22"/>
  <c r="P78" i="22"/>
  <c r="Q78" i="22"/>
  <c r="N83" i="22"/>
  <c r="Q84" i="22"/>
  <c r="H13" i="38"/>
  <c r="J13" i="38"/>
  <c r="H5" i="38"/>
  <c r="J5" i="38"/>
  <c r="H6" i="38"/>
  <c r="J6" i="38"/>
  <c r="H3" i="38"/>
  <c r="J3" i="38"/>
  <c r="H11" i="38"/>
  <c r="J11" i="38"/>
  <c r="H7" i="38"/>
  <c r="J7" i="38"/>
  <c r="H8" i="38"/>
  <c r="J8" i="38"/>
  <c r="H12" i="38"/>
  <c r="J12" i="38"/>
  <c r="H4" i="38"/>
  <c r="J4" i="38"/>
  <c r="H10" i="38"/>
  <c r="J10" i="38"/>
  <c r="H9" i="38"/>
  <c r="J9" i="38"/>
  <c r="H14" i="38"/>
  <c r="J14" i="38"/>
  <c r="H15" i="38"/>
  <c r="J15" i="38"/>
  <c r="H20" i="38"/>
  <c r="J20" i="38"/>
  <c r="H17" i="38"/>
  <c r="J17" i="38"/>
  <c r="H23" i="38"/>
  <c r="J23" i="38"/>
  <c r="H22" i="38"/>
  <c r="J22" i="38"/>
  <c r="H16" i="38"/>
  <c r="J16" i="38"/>
  <c r="H25" i="38"/>
  <c r="J25" i="38"/>
  <c r="H18" i="38"/>
  <c r="J18" i="38"/>
  <c r="H19" i="38"/>
  <c r="J19" i="38"/>
  <c r="H21" i="38"/>
  <c r="J21" i="38"/>
  <c r="H24" i="38"/>
  <c r="J24" i="38"/>
  <c r="H26" i="38"/>
  <c r="J26" i="38"/>
  <c r="H35" i="38"/>
  <c r="J35" i="38"/>
  <c r="H29" i="38"/>
  <c r="J29" i="38"/>
  <c r="H36" i="38"/>
  <c r="J36" i="38"/>
  <c r="H28" i="38"/>
  <c r="J28" i="38"/>
  <c r="H34" i="38"/>
  <c r="J34" i="38"/>
  <c r="H27" i="38"/>
  <c r="J27" i="38"/>
  <c r="H33" i="38"/>
  <c r="J33" i="38"/>
  <c r="H30" i="38"/>
  <c r="J30" i="38"/>
  <c r="H32" i="38"/>
  <c r="J32" i="38"/>
  <c r="H31" i="38"/>
  <c r="J31" i="38"/>
  <c r="H42" i="38"/>
  <c r="J42" i="38"/>
  <c r="H46" i="38"/>
  <c r="J46" i="38"/>
  <c r="H41" i="38"/>
  <c r="J41" i="38"/>
  <c r="H37" i="38"/>
  <c r="J37" i="38"/>
  <c r="H38" i="38"/>
  <c r="J38" i="38"/>
  <c r="H44" i="38"/>
  <c r="J44" i="38"/>
  <c r="H39" i="38"/>
  <c r="J39" i="38"/>
  <c r="H40" i="38"/>
  <c r="J40" i="38"/>
  <c r="H45" i="38"/>
  <c r="J45" i="38"/>
  <c r="H43" i="38"/>
  <c r="J43" i="38"/>
  <c r="H47" i="38"/>
  <c r="J47" i="38"/>
  <c r="H48" i="38"/>
  <c r="J48" i="38"/>
  <c r="H50" i="38"/>
  <c r="J50" i="38"/>
  <c r="H49" i="38"/>
  <c r="J49" i="38"/>
  <c r="H53" i="38"/>
  <c r="J53" i="38"/>
  <c r="H51" i="38"/>
  <c r="J51" i="38"/>
  <c r="H56" i="38"/>
  <c r="J56" i="38"/>
  <c r="H52" i="38"/>
  <c r="J52" i="38"/>
  <c r="H54" i="38"/>
  <c r="J54" i="38"/>
  <c r="H55" i="38"/>
  <c r="J55" i="38"/>
  <c r="H57" i="38"/>
  <c r="J57" i="38"/>
  <c r="H58" i="38"/>
  <c r="J58" i="38"/>
  <c r="H60" i="38"/>
  <c r="J60" i="38"/>
  <c r="H61" i="38"/>
  <c r="J61" i="38"/>
  <c r="H62" i="38"/>
  <c r="J62" i="38"/>
  <c r="H59" i="38"/>
  <c r="J59" i="38"/>
  <c r="H64" i="38"/>
  <c r="J64" i="38"/>
  <c r="H63" i="38"/>
  <c r="J63" i="38"/>
  <c r="H65" i="38"/>
  <c r="J65" i="38"/>
  <c r="H71" i="38"/>
  <c r="J71" i="38"/>
  <c r="H66" i="38"/>
  <c r="J66" i="38"/>
  <c r="H67" i="38"/>
  <c r="J67" i="38"/>
  <c r="H70" i="38"/>
  <c r="J70" i="38"/>
  <c r="H73" i="38"/>
  <c r="J73" i="38"/>
  <c r="H75" i="38"/>
  <c r="J75" i="38"/>
  <c r="H76" i="38"/>
  <c r="J76" i="38"/>
  <c r="H68" i="38"/>
  <c r="J68" i="38"/>
  <c r="H69" i="38"/>
  <c r="J69" i="38"/>
  <c r="H72" i="38"/>
  <c r="J72" i="38"/>
  <c r="H74" i="38"/>
  <c r="J74" i="38"/>
  <c r="H77" i="38"/>
  <c r="J77" i="38"/>
  <c r="H79" i="38"/>
  <c r="J79" i="38"/>
  <c r="H84" i="38"/>
  <c r="J84" i="38"/>
  <c r="H78" i="38"/>
  <c r="J78" i="38"/>
  <c r="H87" i="38"/>
  <c r="J87" i="38"/>
  <c r="H88" i="38"/>
  <c r="J88" i="38"/>
  <c r="H80" i="38"/>
  <c r="J80" i="38"/>
  <c r="H86" i="38"/>
  <c r="J86" i="38"/>
  <c r="H81" i="38"/>
  <c r="J81" i="38"/>
  <c r="H89" i="38"/>
  <c r="J89" i="38"/>
  <c r="H82" i="38"/>
  <c r="J82" i="38"/>
  <c r="H83" i="38"/>
  <c r="J83" i="38"/>
  <c r="H85" i="38"/>
  <c r="J85" i="38"/>
  <c r="H90" i="38"/>
  <c r="J90" i="38"/>
  <c r="H95" i="38"/>
  <c r="J95" i="38"/>
  <c r="H96" i="38"/>
  <c r="J96" i="38"/>
  <c r="H92" i="38"/>
  <c r="J92" i="38"/>
  <c r="H91" i="38"/>
  <c r="J91" i="38"/>
  <c r="H93" i="38"/>
  <c r="J93" i="38"/>
  <c r="H94" i="38"/>
  <c r="J94" i="38"/>
  <c r="H99" i="38"/>
  <c r="J99" i="38"/>
  <c r="H98" i="38"/>
  <c r="J98" i="38"/>
  <c r="H104" i="38"/>
  <c r="J104" i="38"/>
  <c r="H97" i="38"/>
  <c r="J97" i="38"/>
  <c r="H105" i="38"/>
  <c r="J105" i="38"/>
  <c r="H100" i="38"/>
  <c r="J100" i="38"/>
  <c r="H101" i="38"/>
  <c r="J101" i="38"/>
  <c r="H102" i="38"/>
  <c r="J102" i="38"/>
  <c r="H103" i="38"/>
  <c r="J103" i="38"/>
  <c r="H106" i="38"/>
  <c r="J106" i="38"/>
  <c r="H114" i="38"/>
  <c r="J114" i="38"/>
  <c r="H107" i="38"/>
  <c r="J107" i="38"/>
  <c r="H116" i="38"/>
  <c r="J116" i="38"/>
  <c r="H108" i="38"/>
  <c r="J108" i="38"/>
  <c r="H119" i="38"/>
  <c r="J119" i="38"/>
  <c r="H120" i="38"/>
  <c r="J120" i="38"/>
  <c r="H109" i="38"/>
  <c r="J109" i="38"/>
  <c r="H117" i="38"/>
  <c r="J117" i="38"/>
  <c r="H112" i="38"/>
  <c r="J112" i="38"/>
  <c r="H110" i="38"/>
  <c r="J110" i="38"/>
  <c r="H115" i="38"/>
  <c r="J115" i="38"/>
  <c r="H118" i="38"/>
  <c r="J118" i="38"/>
  <c r="H111" i="38"/>
  <c r="J111" i="38"/>
  <c r="H113" i="38"/>
  <c r="J113" i="38"/>
  <c r="H126" i="38"/>
  <c r="J126" i="38"/>
  <c r="H121" i="38"/>
  <c r="J121" i="38"/>
  <c r="H122" i="38"/>
  <c r="J122" i="38"/>
  <c r="H123" i="38"/>
  <c r="J123" i="38"/>
  <c r="H124" i="38"/>
  <c r="J124" i="38"/>
  <c r="H125" i="38"/>
  <c r="J125" i="38"/>
  <c r="H129" i="38"/>
  <c r="J129" i="38"/>
  <c r="H127" i="38"/>
  <c r="J127" i="38"/>
  <c r="H128" i="38"/>
  <c r="J128" i="38"/>
  <c r="H130" i="38"/>
  <c r="J130" i="38"/>
  <c r="H134" i="38"/>
  <c r="J134" i="38"/>
  <c r="H138" i="38"/>
  <c r="J138" i="38"/>
  <c r="H131" i="38"/>
  <c r="J131" i="38"/>
  <c r="H137" i="38"/>
  <c r="J137" i="38"/>
  <c r="H139" i="38"/>
  <c r="J139" i="38"/>
  <c r="H135" i="38"/>
  <c r="J135" i="38"/>
  <c r="H132" i="38"/>
  <c r="J132" i="38"/>
  <c r="H136" i="38"/>
  <c r="J136" i="38"/>
  <c r="H133" i="38"/>
  <c r="J133" i="38"/>
  <c r="H140" i="38"/>
  <c r="J140" i="38"/>
  <c r="H143" i="38"/>
  <c r="J143" i="38"/>
  <c r="H141" i="38"/>
  <c r="J141" i="38"/>
  <c r="H142" i="38"/>
  <c r="J142" i="38"/>
  <c r="H145" i="38"/>
  <c r="J145" i="38"/>
  <c r="H146" i="38"/>
  <c r="J146" i="38"/>
  <c r="H144" i="38"/>
  <c r="J144" i="38"/>
  <c r="H148" i="38"/>
  <c r="J148" i="38"/>
  <c r="H152" i="38"/>
  <c r="J152" i="38"/>
  <c r="H147" i="38"/>
  <c r="J147" i="38"/>
  <c r="H151" i="38"/>
  <c r="J151" i="38"/>
  <c r="H150" i="38"/>
  <c r="J150" i="38"/>
  <c r="H149" i="38"/>
  <c r="J149" i="38"/>
  <c r="H153" i="38"/>
  <c r="J153" i="38"/>
  <c r="H156" i="38"/>
  <c r="J156" i="38"/>
  <c r="H155" i="38"/>
  <c r="J155" i="38"/>
  <c r="H154" i="38"/>
  <c r="J154" i="38"/>
  <c r="H162" i="38"/>
  <c r="J162" i="38"/>
  <c r="H157" i="38"/>
  <c r="J157" i="38"/>
  <c r="H158" i="38"/>
  <c r="J158" i="38"/>
  <c r="H161" i="38"/>
  <c r="J161" i="38"/>
  <c r="H160" i="38"/>
  <c r="J160" i="38"/>
  <c r="H159" i="38"/>
  <c r="J159" i="38"/>
  <c r="H163" i="38"/>
  <c r="J163" i="38"/>
  <c r="H165" i="38"/>
  <c r="J165" i="38"/>
  <c r="H164" i="38"/>
  <c r="J164" i="38"/>
  <c r="H166" i="38"/>
  <c r="J166" i="38"/>
  <c r="H167" i="38"/>
  <c r="J167" i="38"/>
  <c r="H170" i="38"/>
  <c r="J170" i="38"/>
  <c r="H168" i="38"/>
  <c r="J168" i="38"/>
  <c r="H174" i="38"/>
  <c r="J174" i="38"/>
  <c r="H169" i="38"/>
  <c r="J169" i="38"/>
  <c r="H171" i="38"/>
  <c r="J171" i="38"/>
  <c r="H173" i="38"/>
  <c r="J173" i="38"/>
  <c r="H172" i="38"/>
  <c r="J172" i="38"/>
  <c r="R82" i="22" l="1"/>
  <c r="O82" i="22"/>
  <c r="C86" i="22"/>
  <c r="C86" i="1"/>
  <c r="C86" i="45"/>
  <c r="C86" i="34"/>
  <c r="R82" i="51"/>
  <c r="C86" i="37"/>
  <c r="R82" i="37"/>
  <c r="R82" i="32"/>
  <c r="C86" i="32"/>
  <c r="C86" i="30"/>
  <c r="O82" i="30"/>
  <c r="G27" i="22"/>
  <c r="G27" i="51"/>
  <c r="I27" i="34"/>
  <c r="H27" i="22"/>
  <c r="S79" i="30"/>
  <c r="S79" i="27"/>
  <c r="S79" i="1"/>
  <c r="S80" i="45"/>
  <c r="J27" i="45"/>
  <c r="I27" i="1"/>
  <c r="H27" i="49"/>
  <c r="L27" i="49" s="1"/>
  <c r="P27" i="49" s="1"/>
  <c r="D55" i="49" s="1"/>
  <c r="H55" i="49" s="1"/>
  <c r="L55" i="49" s="1"/>
  <c r="P55" i="49" s="1"/>
  <c r="D83" i="49" s="1"/>
  <c r="H83" i="49" s="1"/>
  <c r="L83" i="49" s="1"/>
  <c r="S80" i="32"/>
  <c r="G27" i="35"/>
  <c r="G27" i="37"/>
  <c r="G27" i="49"/>
  <c r="J27" i="49"/>
  <c r="N27" i="49" s="1"/>
  <c r="R27" i="49" s="1"/>
  <c r="F55" i="49" s="1"/>
  <c r="J55" i="49" s="1"/>
  <c r="N55" i="49" s="1"/>
  <c r="R55" i="49" s="1"/>
  <c r="I27" i="49"/>
  <c r="M27" i="49" s="1"/>
  <c r="Q27" i="49" s="1"/>
  <c r="E55" i="49" s="1"/>
  <c r="I55" i="49" s="1"/>
  <c r="M55" i="49" s="1"/>
  <c r="Q55" i="49" s="1"/>
  <c r="E83" i="49" s="1"/>
  <c r="I83" i="49" s="1"/>
  <c r="M83" i="49" s="1"/>
  <c r="K27" i="48"/>
  <c r="O27" i="48" s="1"/>
  <c r="C55" i="48" s="1"/>
  <c r="G55" i="48" s="1"/>
  <c r="K55" i="48" s="1"/>
  <c r="O55" i="48" s="1"/>
  <c r="C83" i="48" s="1"/>
  <c r="G83" i="48" s="1"/>
  <c r="K83" i="48" s="1"/>
  <c r="K27" i="35"/>
  <c r="O27" i="35" s="1"/>
  <c r="C55" i="35" s="1"/>
  <c r="G55" i="35" s="1"/>
  <c r="K55" i="35" s="1"/>
  <c r="O55" i="35" s="1"/>
  <c r="C83" i="35" s="1"/>
  <c r="G83" i="35" s="1"/>
  <c r="K83" i="35" s="1"/>
  <c r="M27" i="1"/>
  <c r="Q27" i="1" s="1"/>
  <c r="E55" i="1" s="1"/>
  <c r="I55" i="1" s="1"/>
  <c r="M55" i="1" s="1"/>
  <c r="Q55" i="1" s="1"/>
  <c r="E83" i="1" s="1"/>
  <c r="I83" i="1" s="1"/>
  <c r="M83" i="1" s="1"/>
  <c r="L27" i="22"/>
  <c r="P27" i="22" s="1"/>
  <c r="D55" i="22" s="1"/>
  <c r="H55" i="22" s="1"/>
  <c r="L55" i="22" s="1"/>
  <c r="P55" i="22" s="1"/>
  <c r="D83" i="22" s="1"/>
  <c r="H83" i="22" s="1"/>
  <c r="L83" i="22" s="1"/>
  <c r="K27" i="22"/>
  <c r="O27" i="22" s="1"/>
  <c r="C55" i="22" s="1"/>
  <c r="G55" i="22" s="1"/>
  <c r="K55" i="22" s="1"/>
  <c r="O55" i="22" s="1"/>
  <c r="C83" i="22" s="1"/>
  <c r="G83" i="22" s="1"/>
  <c r="K83" i="22" s="1"/>
  <c r="M27" i="34"/>
  <c r="Q27" i="34" s="1"/>
  <c r="E55" i="34" s="1"/>
  <c r="I55" i="34" s="1"/>
  <c r="M55" i="34" s="1"/>
  <c r="Q55" i="34" s="1"/>
  <c r="E83" i="34" s="1"/>
  <c r="I83" i="34" s="1"/>
  <c r="M83" i="34" s="1"/>
  <c r="N27" i="45"/>
  <c r="R27" i="45" s="1"/>
  <c r="F55" i="45" s="1"/>
  <c r="J55" i="45" s="1"/>
  <c r="N55" i="45" s="1"/>
  <c r="R55" i="45" s="1"/>
  <c r="K27" i="37"/>
  <c r="O27" i="37" s="1"/>
  <c r="C55" i="37" s="1"/>
  <c r="G55" i="37" s="1"/>
  <c r="K55" i="37" s="1"/>
  <c r="O55" i="37" s="1"/>
  <c r="C83" i="37" s="1"/>
  <c r="G83" i="37" s="1"/>
  <c r="K83" i="37" s="1"/>
  <c r="K27" i="49"/>
  <c r="O27" i="49" s="1"/>
  <c r="C55" i="49" s="1"/>
  <c r="G55" i="49" s="1"/>
  <c r="K55" i="49" s="1"/>
  <c r="O55" i="49" s="1"/>
  <c r="C83" i="49" s="1"/>
  <c r="G83" i="49" s="1"/>
  <c r="K83" i="49" s="1"/>
  <c r="K27" i="51"/>
  <c r="O27" i="51" s="1"/>
  <c r="C55" i="51" s="1"/>
  <c r="G55" i="51" s="1"/>
  <c r="K55" i="51" s="1"/>
  <c r="O55" i="51" s="1"/>
  <c r="C83" i="51" s="1"/>
  <c r="G83" i="51" s="1"/>
  <c r="K83" i="51" s="1"/>
  <c r="H27" i="48"/>
  <c r="L27" i="48" s="1"/>
  <c r="P27" i="48" s="1"/>
  <c r="D55" i="48" s="1"/>
  <c r="H55" i="48" s="1"/>
  <c r="L55" i="48" s="1"/>
  <c r="P55" i="48" s="1"/>
  <c r="D83" i="48" s="1"/>
  <c r="H83" i="48" s="1"/>
  <c r="L83" i="48" s="1"/>
  <c r="G27" i="1"/>
  <c r="K27" i="1" s="1"/>
  <c r="O27" i="1" s="1"/>
  <c r="C55" i="1" s="1"/>
  <c r="G55" i="1" s="1"/>
  <c r="K55" i="1" s="1"/>
  <c r="O55" i="1" s="1"/>
  <c r="C83" i="1" s="1"/>
  <c r="G83" i="1" s="1"/>
  <c r="K83" i="1" s="1"/>
  <c r="S59" i="1"/>
  <c r="S78" i="48"/>
  <c r="J27" i="22"/>
  <c r="N27" i="22" s="1"/>
  <c r="R27" i="22" s="1"/>
  <c r="F55" i="22" s="1"/>
  <c r="J55" i="22" s="1"/>
  <c r="N55" i="22" s="1"/>
  <c r="R55" i="22" s="1"/>
  <c r="H27" i="28"/>
  <c r="L27" i="28" s="1"/>
  <c r="P27" i="28" s="1"/>
  <c r="D55" i="28" s="1"/>
  <c r="H55" i="28" s="1"/>
  <c r="L55" i="28" s="1"/>
  <c r="P55" i="28" s="1"/>
  <c r="D83" i="28" s="1"/>
  <c r="H83" i="28" s="1"/>
  <c r="L83" i="28" s="1"/>
  <c r="G27" i="28"/>
  <c r="K27" i="28" s="1"/>
  <c r="O27" i="28" s="1"/>
  <c r="C55" i="28" s="1"/>
  <c r="G55" i="28" s="1"/>
  <c r="K55" i="28" s="1"/>
  <c r="O55" i="28" s="1"/>
  <c r="C83" i="28" s="1"/>
  <c r="G83" i="28" s="1"/>
  <c r="K83" i="28" s="1"/>
  <c r="I27" i="35"/>
  <c r="M27" i="35" s="1"/>
  <c r="Q27" i="35" s="1"/>
  <c r="E55" i="35" s="1"/>
  <c r="I55" i="35" s="1"/>
  <c r="M55" i="35" s="1"/>
  <c r="Q55" i="35" s="1"/>
  <c r="E83" i="35" s="1"/>
  <c r="I83" i="35" s="1"/>
  <c r="M83" i="35" s="1"/>
  <c r="J27" i="26"/>
  <c r="N27" i="26" s="1"/>
  <c r="R27" i="26" s="1"/>
  <c r="F55" i="26" s="1"/>
  <c r="J55" i="26" s="1"/>
  <c r="N55" i="26" s="1"/>
  <c r="R55" i="26" s="1"/>
  <c r="G27" i="26"/>
  <c r="K27" i="26" s="1"/>
  <c r="O27" i="26" s="1"/>
  <c r="C55" i="26" s="1"/>
  <c r="G55" i="26" s="1"/>
  <c r="K55" i="26" s="1"/>
  <c r="O55" i="26" s="1"/>
  <c r="C83" i="26" s="1"/>
  <c r="G83" i="26" s="1"/>
  <c r="K83" i="26" s="1"/>
  <c r="H27" i="26"/>
  <c r="L27" i="26" s="1"/>
  <c r="P27" i="26" s="1"/>
  <c r="D55" i="26" s="1"/>
  <c r="H55" i="26" s="1"/>
  <c r="L55" i="26" s="1"/>
  <c r="P55" i="26" s="1"/>
  <c r="D83" i="26" s="1"/>
  <c r="H83" i="26" s="1"/>
  <c r="L83" i="26" s="1"/>
  <c r="I27" i="27"/>
  <c r="M27" i="27" s="1"/>
  <c r="Q27" i="27" s="1"/>
  <c r="E55" i="27" s="1"/>
  <c r="I55" i="27" s="1"/>
  <c r="M55" i="27" s="1"/>
  <c r="Q55" i="27" s="1"/>
  <c r="E83" i="27" s="1"/>
  <c r="I83" i="27" s="1"/>
  <c r="M83" i="27" s="1"/>
  <c r="G27" i="27"/>
  <c r="K27" i="27" s="1"/>
  <c r="O27" i="27" s="1"/>
  <c r="C55" i="27" s="1"/>
  <c r="G55" i="27" s="1"/>
  <c r="K55" i="27" s="1"/>
  <c r="O55" i="27" s="1"/>
  <c r="C83" i="27" s="1"/>
  <c r="G83" i="27" s="1"/>
  <c r="K83" i="27" s="1"/>
  <c r="G27" i="30"/>
  <c r="K27" i="30" s="1"/>
  <c r="O27" i="30" s="1"/>
  <c r="C55" i="30" s="1"/>
  <c r="G55" i="30" s="1"/>
  <c r="K55" i="30" s="1"/>
  <c r="O55" i="30" s="1"/>
  <c r="C83" i="30" s="1"/>
  <c r="G83" i="30" s="1"/>
  <c r="K83" i="30" s="1"/>
  <c r="I27" i="30"/>
  <c r="M27" i="30" s="1"/>
  <c r="Q27" i="30" s="1"/>
  <c r="E55" i="30" s="1"/>
  <c r="I55" i="30" s="1"/>
  <c r="M55" i="30" s="1"/>
  <c r="Q55" i="30" s="1"/>
  <c r="E83" i="30" s="1"/>
  <c r="I83" i="30" s="1"/>
  <c r="M83" i="30" s="1"/>
  <c r="H27" i="45"/>
  <c r="L27" i="45" s="1"/>
  <c r="P27" i="45" s="1"/>
  <c r="D55" i="45" s="1"/>
  <c r="H55" i="45" s="1"/>
  <c r="L55" i="45" s="1"/>
  <c r="P55" i="45" s="1"/>
  <c r="D83" i="45" s="1"/>
  <c r="H83" i="45" s="1"/>
  <c r="L83" i="45" s="1"/>
  <c r="G27" i="45"/>
  <c r="K27" i="45" s="1"/>
  <c r="O27" i="45" s="1"/>
  <c r="C55" i="45" s="1"/>
  <c r="G55" i="45" s="1"/>
  <c r="K55" i="45" s="1"/>
  <c r="O55" i="45" s="1"/>
  <c r="C83" i="45" s="1"/>
  <c r="G83" i="45" s="1"/>
  <c r="K83" i="45" s="1"/>
  <c r="I27" i="36"/>
  <c r="M27" i="36" s="1"/>
  <c r="Q27" i="36" s="1"/>
  <c r="E55" i="36" s="1"/>
  <c r="I55" i="36" s="1"/>
  <c r="M55" i="36" s="1"/>
  <c r="Q55" i="36" s="1"/>
  <c r="E83" i="36" s="1"/>
  <c r="I83" i="36" s="1"/>
  <c r="M83" i="36" s="1"/>
  <c r="H27" i="36"/>
  <c r="L27" i="36" s="1"/>
  <c r="P27" i="36" s="1"/>
  <c r="D55" i="36" s="1"/>
  <c r="H55" i="36" s="1"/>
  <c r="L55" i="36" s="1"/>
  <c r="P55" i="36" s="1"/>
  <c r="D83" i="36" s="1"/>
  <c r="H83" i="36" s="1"/>
  <c r="L83" i="36" s="1"/>
  <c r="G27" i="36"/>
  <c r="K27" i="36" s="1"/>
  <c r="O27" i="36" s="1"/>
  <c r="C55" i="36" s="1"/>
  <c r="G55" i="36" s="1"/>
  <c r="K55" i="36" s="1"/>
  <c r="O55" i="36" s="1"/>
  <c r="C83" i="36" s="1"/>
  <c r="G83" i="36" s="1"/>
  <c r="K83" i="36" s="1"/>
  <c r="I27" i="52"/>
  <c r="M27" i="52" s="1"/>
  <c r="Q27" i="52" s="1"/>
  <c r="E55" i="52" s="1"/>
  <c r="I55" i="52" s="1"/>
  <c r="M55" i="52" s="1"/>
  <c r="Q55" i="52" s="1"/>
  <c r="E83" i="52" s="1"/>
  <c r="I83" i="52" s="1"/>
  <c r="M83" i="52" s="1"/>
  <c r="J27" i="51"/>
  <c r="N27" i="51" s="1"/>
  <c r="R27" i="51" s="1"/>
  <c r="F55" i="51" s="1"/>
  <c r="J55" i="51" s="1"/>
  <c r="N55" i="51" s="1"/>
  <c r="R55" i="51" s="1"/>
  <c r="I27" i="51"/>
  <c r="M27" i="51" s="1"/>
  <c r="Q27" i="51" s="1"/>
  <c r="E55" i="51" s="1"/>
  <c r="I55" i="51" s="1"/>
  <c r="M55" i="51" s="1"/>
  <c r="Q55" i="51" s="1"/>
  <c r="E83" i="51" s="1"/>
  <c r="I83" i="51" s="1"/>
  <c r="M83" i="51" s="1"/>
  <c r="J27" i="1"/>
  <c r="N27" i="1" s="1"/>
  <c r="R27" i="1" s="1"/>
  <c r="F55" i="1" s="1"/>
  <c r="J55" i="1" s="1"/>
  <c r="N55" i="1" s="1"/>
  <c r="R55" i="1" s="1"/>
  <c r="J27" i="47"/>
  <c r="N27" i="47" s="1"/>
  <c r="R27" i="47" s="1"/>
  <c r="F55" i="47" s="1"/>
  <c r="J55" i="47" s="1"/>
  <c r="N55" i="47" s="1"/>
  <c r="R55" i="47" s="1"/>
  <c r="I27" i="47"/>
  <c r="M27" i="47" s="1"/>
  <c r="Q27" i="47" s="1"/>
  <c r="E55" i="47" s="1"/>
  <c r="I55" i="47" s="1"/>
  <c r="M55" i="47" s="1"/>
  <c r="Q55" i="47" s="1"/>
  <c r="E83" i="47" s="1"/>
  <c r="I83" i="47" s="1"/>
  <c r="M83" i="47" s="1"/>
  <c r="J27" i="34"/>
  <c r="N27" i="34" s="1"/>
  <c r="R27" i="34" s="1"/>
  <c r="F55" i="34" s="1"/>
  <c r="J55" i="34" s="1"/>
  <c r="N55" i="34" s="1"/>
  <c r="R55" i="34" s="1"/>
  <c r="G27" i="34"/>
  <c r="K27" i="34" s="1"/>
  <c r="O27" i="34" s="1"/>
  <c r="C55" i="34" s="1"/>
  <c r="G55" i="34" s="1"/>
  <c r="K55" i="34" s="1"/>
  <c r="O55" i="34" s="1"/>
  <c r="C83" i="34" s="1"/>
  <c r="G83" i="34" s="1"/>
  <c r="K83" i="34" s="1"/>
  <c r="S78" i="28"/>
  <c r="J27" i="32"/>
  <c r="N27" i="32" s="1"/>
  <c r="R27" i="32" s="1"/>
  <c r="F55" i="32" s="1"/>
  <c r="J55" i="32" s="1"/>
  <c r="N55" i="32" s="1"/>
  <c r="R55" i="32" s="1"/>
  <c r="H27" i="32"/>
  <c r="L27" i="32" s="1"/>
  <c r="P27" i="32" s="1"/>
  <c r="D55" i="32" s="1"/>
  <c r="H55" i="32" s="1"/>
  <c r="L55" i="32" s="1"/>
  <c r="P55" i="32" s="1"/>
  <c r="D83" i="32" s="1"/>
  <c r="H83" i="32" s="1"/>
  <c r="L83" i="32" s="1"/>
  <c r="G27" i="32"/>
  <c r="K27" i="32" s="1"/>
  <c r="O27" i="32" s="1"/>
  <c r="C55" i="32" s="1"/>
  <c r="G55" i="32" s="1"/>
  <c r="K55" i="32" s="1"/>
  <c r="O55" i="32" s="1"/>
  <c r="C83" i="32" s="1"/>
  <c r="G83" i="32" s="1"/>
  <c r="K83" i="32" s="1"/>
  <c r="J27" i="35"/>
  <c r="N27" i="35" s="1"/>
  <c r="R27" i="35" s="1"/>
  <c r="F55" i="35" s="1"/>
  <c r="J55" i="35" s="1"/>
  <c r="N55" i="35" s="1"/>
  <c r="R55" i="35" s="1"/>
  <c r="H27" i="27"/>
  <c r="L27" i="27" s="1"/>
  <c r="P27" i="27" s="1"/>
  <c r="D55" i="27" s="1"/>
  <c r="H55" i="27" s="1"/>
  <c r="L55" i="27" s="1"/>
  <c r="P55" i="27" s="1"/>
  <c r="D83" i="27" s="1"/>
  <c r="H83" i="27" s="1"/>
  <c r="L83" i="27" s="1"/>
  <c r="I27" i="48"/>
  <c r="M27" i="48" s="1"/>
  <c r="Q27" i="48" s="1"/>
  <c r="E55" i="48" s="1"/>
  <c r="I55" i="48" s="1"/>
  <c r="M55" i="48" s="1"/>
  <c r="Q55" i="48" s="1"/>
  <c r="E83" i="48" s="1"/>
  <c r="I83" i="48" s="1"/>
  <c r="M83" i="48" s="1"/>
  <c r="I27" i="32"/>
  <c r="M27" i="32" s="1"/>
  <c r="Q27" i="32" s="1"/>
  <c r="E55" i="32" s="1"/>
  <c r="I55" i="32" s="1"/>
  <c r="M55" i="32" s="1"/>
  <c r="Q55" i="32" s="1"/>
  <c r="E83" i="32" s="1"/>
  <c r="I83" i="32" s="1"/>
  <c r="M83" i="32" s="1"/>
  <c r="S79" i="28"/>
  <c r="S79" i="34"/>
  <c r="S59" i="34"/>
  <c r="S79" i="22"/>
  <c r="S79" i="45"/>
  <c r="S79" i="35"/>
  <c r="S78" i="34"/>
  <c r="S78" i="49"/>
  <c r="S78" i="35"/>
  <c r="S59" i="47"/>
  <c r="S79" i="37"/>
  <c r="S78" i="26"/>
  <c r="S80" i="26"/>
  <c r="S79" i="36"/>
  <c r="S78" i="27"/>
  <c r="S79" i="49"/>
  <c r="S79" i="48"/>
  <c r="S59" i="36"/>
  <c r="S59" i="27"/>
  <c r="S59" i="32"/>
  <c r="S79" i="32"/>
  <c r="S78" i="45"/>
  <c r="S80" i="48"/>
  <c r="S80" i="37"/>
  <c r="S78" i="52"/>
  <c r="S79" i="51"/>
  <c r="S78" i="36"/>
  <c r="H27" i="30"/>
  <c r="L27" i="30" s="1"/>
  <c r="P27" i="30" s="1"/>
  <c r="D55" i="30" s="1"/>
  <c r="H55" i="30" s="1"/>
  <c r="L55" i="30" s="1"/>
  <c r="P55" i="30" s="1"/>
  <c r="D83" i="30" s="1"/>
  <c r="H83" i="30" s="1"/>
  <c r="L83" i="30" s="1"/>
  <c r="H27" i="51"/>
  <c r="L27" i="51" s="1"/>
  <c r="P27" i="51" s="1"/>
  <c r="D55" i="51" s="1"/>
  <c r="H55" i="51" s="1"/>
  <c r="L55" i="51" s="1"/>
  <c r="P55" i="51" s="1"/>
  <c r="D83" i="51" s="1"/>
  <c r="H83" i="51" s="1"/>
  <c r="L83" i="51" s="1"/>
  <c r="J27" i="27"/>
  <c r="N27" i="27" s="1"/>
  <c r="R27" i="27" s="1"/>
  <c r="F55" i="27" s="1"/>
  <c r="J55" i="27" s="1"/>
  <c r="N55" i="27" s="1"/>
  <c r="R55" i="27" s="1"/>
  <c r="S59" i="48"/>
  <c r="I27" i="22"/>
  <c r="M27" i="22" s="1"/>
  <c r="Q27" i="22" s="1"/>
  <c r="E55" i="22" s="1"/>
  <c r="I55" i="22" s="1"/>
  <c r="M55" i="22" s="1"/>
  <c r="Q55" i="22" s="1"/>
  <c r="E83" i="22" s="1"/>
  <c r="I83" i="22" s="1"/>
  <c r="M83" i="22" s="1"/>
  <c r="S59" i="22"/>
  <c r="S59" i="26"/>
  <c r="I27" i="26"/>
  <c r="M27" i="26" s="1"/>
  <c r="Q27" i="26" s="1"/>
  <c r="E55" i="26" s="1"/>
  <c r="I55" i="26" s="1"/>
  <c r="M55" i="26" s="1"/>
  <c r="Q55" i="26" s="1"/>
  <c r="E83" i="26" s="1"/>
  <c r="I83" i="26" s="1"/>
  <c r="M83" i="26" s="1"/>
  <c r="S59" i="35"/>
  <c r="S59" i="45"/>
  <c r="G27" i="47"/>
  <c r="K27" i="47" s="1"/>
  <c r="O27" i="47" s="1"/>
  <c r="C55" i="47" s="1"/>
  <c r="G55" i="47" s="1"/>
  <c r="K55" i="47" s="1"/>
  <c r="O55" i="47" s="1"/>
  <c r="C83" i="47" s="1"/>
  <c r="G83" i="47" s="1"/>
  <c r="K83" i="47" s="1"/>
  <c r="H27" i="1"/>
  <c r="L27" i="1" s="1"/>
  <c r="P27" i="1" s="1"/>
  <c r="D55" i="1" s="1"/>
  <c r="H55" i="1" s="1"/>
  <c r="L55" i="1" s="1"/>
  <c r="P55" i="1" s="1"/>
  <c r="D83" i="1" s="1"/>
  <c r="H83" i="1" s="1"/>
  <c r="L83" i="1" s="1"/>
  <c r="I27" i="28"/>
  <c r="M27" i="28" s="1"/>
  <c r="Q27" i="28" s="1"/>
  <c r="E55" i="28" s="1"/>
  <c r="I55" i="28" s="1"/>
  <c r="M55" i="28" s="1"/>
  <c r="Q55" i="28" s="1"/>
  <c r="E83" i="28" s="1"/>
  <c r="I83" i="28" s="1"/>
  <c r="M83" i="28" s="1"/>
  <c r="S59" i="49"/>
  <c r="H27" i="52"/>
  <c r="L27" i="52" s="1"/>
  <c r="P27" i="52" s="1"/>
  <c r="D55" i="52" s="1"/>
  <c r="H55" i="52" s="1"/>
  <c r="L55" i="52" s="1"/>
  <c r="P55" i="52" s="1"/>
  <c r="D83" i="52" s="1"/>
  <c r="H83" i="52" s="1"/>
  <c r="L83" i="52" s="1"/>
  <c r="I27" i="37"/>
  <c r="M27" i="37" s="1"/>
  <c r="Q27" i="37" s="1"/>
  <c r="E55" i="37" s="1"/>
  <c r="I55" i="37" s="1"/>
  <c r="M55" i="37" s="1"/>
  <c r="Q55" i="37" s="1"/>
  <c r="E83" i="37" s="1"/>
  <c r="I83" i="37" s="1"/>
  <c r="M83" i="37" s="1"/>
  <c r="J27" i="30"/>
  <c r="N27" i="30" s="1"/>
  <c r="R27" i="30" s="1"/>
  <c r="F55" i="30" s="1"/>
  <c r="J55" i="30" s="1"/>
  <c r="N55" i="30" s="1"/>
  <c r="R55" i="30" s="1"/>
  <c r="J27" i="28"/>
  <c r="N27" i="28" s="1"/>
  <c r="R27" i="28" s="1"/>
  <c r="F55" i="28" s="1"/>
  <c r="J55" i="28" s="1"/>
  <c r="N55" i="28" s="1"/>
  <c r="R55" i="28" s="1"/>
  <c r="J27" i="36"/>
  <c r="N27" i="36" s="1"/>
  <c r="R27" i="36" s="1"/>
  <c r="F55" i="36" s="1"/>
  <c r="J55" i="36" s="1"/>
  <c r="N55" i="36" s="1"/>
  <c r="R55" i="36" s="1"/>
  <c r="H27" i="34"/>
  <c r="L27" i="34" s="1"/>
  <c r="P27" i="34" s="1"/>
  <c r="D55" i="34" s="1"/>
  <c r="H55" i="34" s="1"/>
  <c r="L55" i="34" s="1"/>
  <c r="P55" i="34" s="1"/>
  <c r="D83" i="34" s="1"/>
  <c r="H83" i="34" s="1"/>
  <c r="L83" i="34" s="1"/>
  <c r="S59" i="52"/>
  <c r="J27" i="52"/>
  <c r="N27" i="52" s="1"/>
  <c r="R27" i="52" s="1"/>
  <c r="F55" i="52" s="1"/>
  <c r="J55" i="52" s="1"/>
  <c r="N55" i="52" s="1"/>
  <c r="R55" i="52" s="1"/>
  <c r="I27" i="45"/>
  <c r="M27" i="45" s="1"/>
  <c r="Q27" i="45" s="1"/>
  <c r="E55" i="45" s="1"/>
  <c r="I55" i="45" s="1"/>
  <c r="M55" i="45" s="1"/>
  <c r="Q55" i="45" s="1"/>
  <c r="E83" i="45" s="1"/>
  <c r="I83" i="45" s="1"/>
  <c r="M83" i="45" s="1"/>
  <c r="J27" i="48"/>
  <c r="N27" i="48" s="1"/>
  <c r="R27" i="48" s="1"/>
  <c r="F55" i="48" s="1"/>
  <c r="J55" i="48" s="1"/>
  <c r="N55" i="48" s="1"/>
  <c r="R55" i="48" s="1"/>
  <c r="G27" i="52"/>
  <c r="K27" i="52" s="1"/>
  <c r="O27" i="52" s="1"/>
  <c r="C55" i="52" s="1"/>
  <c r="G55" i="52" s="1"/>
  <c r="K55" i="52" s="1"/>
  <c r="O55" i="52" s="1"/>
  <c r="C83" i="52" s="1"/>
  <c r="G83" i="52" s="1"/>
  <c r="K83" i="52" s="1"/>
  <c r="H27" i="37"/>
  <c r="L27" i="37" s="1"/>
  <c r="P27" i="37" s="1"/>
  <c r="D55" i="37" s="1"/>
  <c r="H55" i="37" s="1"/>
  <c r="L55" i="37" s="1"/>
  <c r="P55" i="37" s="1"/>
  <c r="D83" i="37" s="1"/>
  <c r="H83" i="37" s="1"/>
  <c r="L83" i="37" s="1"/>
  <c r="H27" i="35"/>
  <c r="L27" i="35" s="1"/>
  <c r="P27" i="35" s="1"/>
  <c r="D55" i="35" s="1"/>
  <c r="H55" i="35" s="1"/>
  <c r="L55" i="35" s="1"/>
  <c r="P55" i="35" s="1"/>
  <c r="D83" i="35" s="1"/>
  <c r="H83" i="35" s="1"/>
  <c r="L83" i="35" s="1"/>
  <c r="H27" i="47"/>
  <c r="L27" i="47" s="1"/>
  <c r="P27" i="47" s="1"/>
  <c r="D55" i="47" s="1"/>
  <c r="H55" i="47" s="1"/>
  <c r="L55" i="47" s="1"/>
  <c r="P55" i="47" s="1"/>
  <c r="D83" i="47" s="1"/>
  <c r="H83" i="47" s="1"/>
  <c r="L83" i="47" s="1"/>
  <c r="S78" i="1"/>
  <c r="S79" i="26"/>
  <c r="S80" i="27"/>
  <c r="S59" i="51"/>
  <c r="S78" i="32"/>
  <c r="S59" i="37"/>
  <c r="S80" i="52"/>
  <c r="S80" i="34"/>
  <c r="S79" i="47"/>
  <c r="S59" i="28"/>
  <c r="S80" i="28"/>
  <c r="S80" i="47"/>
  <c r="S78" i="22"/>
  <c r="S78" i="30"/>
  <c r="S59" i="30"/>
  <c r="S78" i="51"/>
  <c r="S79" i="52"/>
  <c r="S78" i="47"/>
  <c r="S80" i="51"/>
  <c r="S80" i="22"/>
  <c r="S80" i="1"/>
  <c r="S80" i="35"/>
  <c r="J27" i="37"/>
  <c r="N27" i="37" s="1"/>
  <c r="R27" i="37" s="1"/>
  <c r="F55" i="37" s="1"/>
  <c r="J55" i="37" s="1"/>
  <c r="N55" i="37" s="1"/>
  <c r="R55" i="37" s="1"/>
  <c r="S80" i="49"/>
  <c r="S80" i="36"/>
  <c r="S80" i="30"/>
  <c r="S78" i="37"/>
  <c r="F83" i="37" l="1"/>
  <c r="J83" i="37" s="1"/>
  <c r="F83" i="48"/>
  <c r="J83" i="48" s="1"/>
  <c r="F83" i="28"/>
  <c r="J83" i="28" s="1"/>
  <c r="F83" i="30"/>
  <c r="J83" i="30" s="1"/>
  <c r="F83" i="27"/>
  <c r="J83" i="27" s="1"/>
  <c r="F83" i="32"/>
  <c r="J83" i="32" s="1"/>
  <c r="F83" i="1"/>
  <c r="J83" i="1" s="1"/>
  <c r="F83" i="51"/>
  <c r="J83" i="51" s="1"/>
  <c r="F83" i="22"/>
  <c r="J83" i="22" s="1"/>
  <c r="F83" i="49"/>
  <c r="J83" i="49" s="1"/>
  <c r="F83" i="52"/>
  <c r="J83" i="52" s="1"/>
  <c r="F83" i="36"/>
  <c r="J83" i="36" s="1"/>
  <c r="F83" i="35"/>
  <c r="J83" i="35" s="1"/>
  <c r="F83" i="34"/>
  <c r="J83" i="34" s="1"/>
  <c r="F83" i="47"/>
  <c r="J83" i="47" s="1"/>
  <c r="F83" i="26"/>
  <c r="J83" i="26" s="1"/>
  <c r="F83" i="45"/>
  <c r="J83" i="45" s="1"/>
  <c r="S82" i="28"/>
  <c r="S82" i="1"/>
  <c r="S84" i="35"/>
  <c r="S82" i="45"/>
  <c r="S84" i="27"/>
  <c r="S82" i="27"/>
  <c r="S82" i="30"/>
  <c r="S82" i="52"/>
  <c r="S84" i="22"/>
  <c r="S82" i="22"/>
  <c r="S82" i="26"/>
  <c r="S84" i="30"/>
  <c r="S82" i="51"/>
  <c r="S84" i="52"/>
  <c r="S84" i="26"/>
  <c r="S84" i="36"/>
  <c r="S84" i="34"/>
  <c r="S82" i="36"/>
  <c r="S82" i="35"/>
  <c r="S84" i="48"/>
  <c r="S82" i="47"/>
  <c r="S84" i="49"/>
  <c r="S82" i="48"/>
  <c r="S84" i="28"/>
  <c r="S82" i="32"/>
  <c r="S82" i="34"/>
  <c r="S82" i="49"/>
  <c r="S84" i="45"/>
  <c r="S84" i="1"/>
  <c r="S84" i="37"/>
  <c r="S82" i="37"/>
  <c r="S84" i="32"/>
  <c r="S84" i="51"/>
  <c r="S84" i="47"/>
</calcChain>
</file>

<file path=xl/sharedStrings.xml><?xml version="1.0" encoding="utf-8"?>
<sst xmlns="http://schemas.openxmlformats.org/spreadsheetml/2006/main" count="4657" uniqueCount="392">
  <si>
    <t xml:space="preserve">Shirt </t>
  </si>
  <si>
    <t>GAMES</t>
  </si>
  <si>
    <t>#</t>
  </si>
  <si>
    <t>PLAYER's NAME</t>
  </si>
  <si>
    <t>AB</t>
  </si>
  <si>
    <t>R</t>
  </si>
  <si>
    <t>K</t>
  </si>
  <si>
    <t>PO</t>
  </si>
  <si>
    <t xml:space="preserve"> </t>
  </si>
  <si>
    <t>Pitcher</t>
  </si>
  <si>
    <t>GRAND TOTALS</t>
  </si>
  <si>
    <t>CUM TOTALS</t>
  </si>
  <si>
    <t>Sportsmanship</t>
  </si>
  <si>
    <t>Award Calculations</t>
  </si>
  <si>
    <t>GRAND TOTAL</t>
  </si>
  <si>
    <t>BATTING AVG</t>
  </si>
  <si>
    <t xml:space="preserve"> R</t>
  </si>
  <si>
    <t>%</t>
  </si>
  <si>
    <t>Shirt #</t>
  </si>
  <si>
    <t>Player's Name</t>
  </si>
  <si>
    <t>Adj PO</t>
  </si>
  <si>
    <t>Off.</t>
  </si>
  <si>
    <t># Games</t>
  </si>
  <si>
    <t>Total PO</t>
  </si>
  <si>
    <t>Best Score</t>
  </si>
  <si>
    <t>Score Summary</t>
  </si>
  <si>
    <t xml:space="preserve">(Note:  if a player played at least one game, you </t>
  </si>
  <si>
    <t>Best Spotter Score</t>
  </si>
  <si>
    <t>must overwrite the formula in the Adj PO cell</t>
  </si>
  <si>
    <t>Best Pitcher Score</t>
  </si>
  <si>
    <t>with a zero to derive the correct best spotter score)</t>
  </si>
  <si>
    <t>Games Played</t>
  </si>
  <si>
    <t>(This figure is now automated.)</t>
  </si>
  <si>
    <t>Name</t>
  </si>
  <si>
    <t>eligible</t>
  </si>
  <si>
    <t>Batting</t>
  </si>
  <si>
    <t>Team</t>
  </si>
  <si>
    <t>Eligible</t>
  </si>
  <si>
    <t>Avg.</t>
  </si>
  <si>
    <t>Austin</t>
  </si>
  <si>
    <t>Boston</t>
  </si>
  <si>
    <t>Columbus</t>
  </si>
  <si>
    <t>Indy</t>
  </si>
  <si>
    <t>Long Island</t>
  </si>
  <si>
    <t>Tyler</t>
  </si>
  <si>
    <t>score</t>
  </si>
  <si>
    <t>adj BA</t>
  </si>
  <si>
    <t>G</t>
  </si>
  <si>
    <t>BA</t>
  </si>
  <si>
    <t>PO/G</t>
  </si>
  <si>
    <t>Craig Cotton</t>
  </si>
  <si>
    <t>Mariano Reynoso</t>
  </si>
  <si>
    <t>Blake Boudreaux</t>
  </si>
  <si>
    <t>Lee Rodriguez</t>
  </si>
  <si>
    <t>Giovanni Francese</t>
  </si>
  <si>
    <t>Warren Richardson</t>
  </si>
  <si>
    <t>Darnell Booker</t>
  </si>
  <si>
    <t>Clint Woodard</t>
  </si>
  <si>
    <t>Richie Schultz</t>
  </si>
  <si>
    <t>Jerry Windell</t>
  </si>
  <si>
    <t>Steve Lyles</t>
  </si>
  <si>
    <t>Kevin Burton</t>
  </si>
  <si>
    <t>John Parker</t>
  </si>
  <si>
    <t>Rocky Zamora</t>
  </si>
  <si>
    <t>Doug Biggins</t>
  </si>
  <si>
    <t>Danny Foppiano</t>
  </si>
  <si>
    <t>Braulio Thorne</t>
  </si>
  <si>
    <t>Ron Watson</t>
  </si>
  <si>
    <t>Dan Greene</t>
  </si>
  <si>
    <t>Larry Reed</t>
  </si>
  <si>
    <t>Lupe Perez</t>
  </si>
  <si>
    <t>Seth Clark</t>
  </si>
  <si>
    <t>John Bancroft</t>
  </si>
  <si>
    <t>Austin Blackhawks</t>
  </si>
  <si>
    <t>Boston Renegades</t>
  </si>
  <si>
    <t>Tyler Tigers</t>
  </si>
  <si>
    <t>Bayou City Heat</t>
  </si>
  <si>
    <t xml:space="preserve">     </t>
  </si>
  <si>
    <t>Indy Thunder</t>
  </si>
  <si>
    <t>Colorado Storm</t>
  </si>
  <si>
    <t>Chicago Comets</t>
  </si>
  <si>
    <t>Chicago</t>
  </si>
  <si>
    <t>Colorado</t>
  </si>
  <si>
    <t>James Michaels</t>
  </si>
  <si>
    <t>Tony Santiago</t>
  </si>
  <si>
    <t>Sherlock Washington</t>
  </si>
  <si>
    <t>Wilbert Turner</t>
  </si>
  <si>
    <t>Runs</t>
  </si>
  <si>
    <t>Rose Reed</t>
  </si>
  <si>
    <t>Kyle Lewis</t>
  </si>
  <si>
    <t>Darnell Williams</t>
  </si>
  <si>
    <t>Kalari Girtley</t>
  </si>
  <si>
    <t>Nick Lopez</t>
  </si>
  <si>
    <t>Larry Haile</t>
  </si>
  <si>
    <t>Ron Cochran</t>
  </si>
  <si>
    <t>Kevin Sibson</t>
  </si>
  <si>
    <t>Axel Cox</t>
  </si>
  <si>
    <t>Tim Hibner</t>
  </si>
  <si>
    <t>Jon Walker</t>
  </si>
  <si>
    <t>Orlando Dominguez</t>
  </si>
  <si>
    <t>Ethan Johnston</t>
  </si>
  <si>
    <t>Andrew Greene</t>
  </si>
  <si>
    <t>Jason Dobbs</t>
  </si>
  <si>
    <t>Dave Benney</t>
  </si>
  <si>
    <t>Wichita Sonics</t>
  </si>
  <si>
    <t>Bernardo Barrera</t>
  </si>
  <si>
    <t>Chad Perry</t>
  </si>
  <si>
    <t>Taiwan Homerun</t>
  </si>
  <si>
    <t>Southwest Slammers</t>
  </si>
  <si>
    <t>Pete Trejo</t>
  </si>
  <si>
    <t>Frank Porter</t>
  </si>
  <si>
    <t>Steve Michaels</t>
  </si>
  <si>
    <t>Michael Lewis</t>
  </si>
  <si>
    <t>Wayne Sibson</t>
  </si>
  <si>
    <t>yes</t>
  </si>
  <si>
    <t>Joe O'Neill</t>
  </si>
  <si>
    <t>Aqil Sajjad</t>
  </si>
  <si>
    <t>Matt McCoy</t>
  </si>
  <si>
    <t>Ben Goodrich</t>
  </si>
  <si>
    <t>Jonathan Akin</t>
  </si>
  <si>
    <t>Brian Christian</t>
  </si>
  <si>
    <t>Jason Ackiss</t>
  </si>
  <si>
    <t>New Jersey Lightning</t>
  </si>
  <si>
    <t>Wichita</t>
  </si>
  <si>
    <t>Southwest</t>
  </si>
  <si>
    <t>Minnesota</t>
  </si>
  <si>
    <t>RHI</t>
  </si>
  <si>
    <t>Taiwan</t>
  </si>
  <si>
    <t>9</t>
  </si>
  <si>
    <t>26</t>
  </si>
  <si>
    <t>Cleo Stephens</t>
  </si>
  <si>
    <t>Debbie Brummer</t>
  </si>
  <si>
    <t>7</t>
  </si>
  <si>
    <t>21</t>
  </si>
  <si>
    <t>2</t>
  </si>
  <si>
    <t>11</t>
  </si>
  <si>
    <t>1</t>
  </si>
  <si>
    <t>Gary Boettcher</t>
  </si>
  <si>
    <t>25</t>
  </si>
  <si>
    <t>Roger Keeney</t>
  </si>
  <si>
    <t>4</t>
  </si>
  <si>
    <t>5</t>
  </si>
  <si>
    <t>Bayou City</t>
  </si>
  <si>
    <t>Stanley Griffin</t>
  </si>
  <si>
    <t>35</t>
  </si>
  <si>
    <t>New Jersey</t>
  </si>
  <si>
    <t>55</t>
  </si>
  <si>
    <t>Jarmael Jones</t>
  </si>
  <si>
    <t>78</t>
  </si>
  <si>
    <t>52</t>
  </si>
  <si>
    <t>Jacory Wiley</t>
  </si>
  <si>
    <t>John Boggs</t>
  </si>
  <si>
    <t>John Lombardo</t>
  </si>
  <si>
    <t>30</t>
  </si>
  <si>
    <t>Kevin Barrett</t>
  </si>
  <si>
    <t>Doug Winthrop</t>
  </si>
  <si>
    <t>Imran Ahmed</t>
  </si>
  <si>
    <t>Matt Puvogel</t>
  </si>
  <si>
    <t>Jared Woodard</t>
  </si>
  <si>
    <t>Kevin Lowe</t>
  </si>
  <si>
    <t>Robert Perez</t>
  </si>
  <si>
    <t>Not &gt;= 4</t>
  </si>
  <si>
    <t>Place</t>
  </si>
  <si>
    <t>Evan Van Duyne</t>
  </si>
  <si>
    <t>Not &gt;= 20</t>
  </si>
  <si>
    <t>Not &gt;= 120</t>
  </si>
  <si>
    <t>Iowa</t>
  </si>
  <si>
    <t>Minnesota Millers</t>
  </si>
  <si>
    <t>RHI X-Treme</t>
  </si>
  <si>
    <t>Long Island Bombers</t>
  </si>
  <si>
    <t>Iowa Reapers</t>
  </si>
  <si>
    <t>Joe McCormick</t>
  </si>
  <si>
    <t>Rich Koppenjan</t>
  </si>
  <si>
    <t>Steve Rutch</t>
  </si>
  <si>
    <t>Mike Finn</t>
  </si>
  <si>
    <t>Brandon Chesser</t>
  </si>
  <si>
    <t>Pam Chesser</t>
  </si>
  <si>
    <t>Dan Eliason</t>
  </si>
  <si>
    <t>Jennifer Boylan</t>
  </si>
  <si>
    <t>Josh Sisson</t>
  </si>
  <si>
    <t>Jim Hughes</t>
  </si>
  <si>
    <t>Joe DeJesus</t>
  </si>
  <si>
    <t>James Sciortino</t>
  </si>
  <si>
    <t>Sheena Shelby</t>
  </si>
  <si>
    <t>Steve Ryan</t>
  </si>
  <si>
    <t>Robert Fairfax</t>
  </si>
  <si>
    <t>Jack Lai</t>
  </si>
  <si>
    <t>56</t>
  </si>
  <si>
    <t>Terry Huang</t>
  </si>
  <si>
    <t>Fernando Chang</t>
  </si>
  <si>
    <t>Rock Kuo</t>
  </si>
  <si>
    <t>Leo Lin</t>
  </si>
  <si>
    <t>Wali Salahuddin</t>
  </si>
  <si>
    <t>42</t>
  </si>
  <si>
    <t>Richard Taylor</t>
  </si>
  <si>
    <t>Joseph Fleeks</t>
  </si>
  <si>
    <t>Frank Guerra</t>
  </si>
  <si>
    <t>Ed Brown</t>
  </si>
  <si>
    <t>Dennis Lynch</t>
  </si>
  <si>
    <t>Scean Atkinson</t>
  </si>
  <si>
    <t>Richard Sexton</t>
  </si>
  <si>
    <t>John Patterson</t>
  </si>
  <si>
    <t>Jason Walters</t>
  </si>
  <si>
    <t>Gregory McDuffie</t>
  </si>
  <si>
    <t>William Miles</t>
  </si>
  <si>
    <t>Rich Krussell</t>
  </si>
  <si>
    <t>Deanna Callender</t>
  </si>
  <si>
    <t>Joe Quintanilla</t>
  </si>
  <si>
    <t>Julie Aufdenkamp</t>
  </si>
  <si>
    <t>Chris Peterson</t>
  </si>
  <si>
    <t>Demeil Wright</t>
  </si>
  <si>
    <t>Vincent Chiu</t>
  </si>
  <si>
    <t>Matthew Lassai</t>
  </si>
  <si>
    <t>Athens Timberwolves</t>
  </si>
  <si>
    <t>St. Louis Firing Squad</t>
  </si>
  <si>
    <t>Columbus Midnight Stars</t>
  </si>
  <si>
    <t>Atlanta Eclipse</t>
  </si>
  <si>
    <t>Carolina Warriors</t>
  </si>
  <si>
    <t>Athens</t>
  </si>
  <si>
    <t>St. Louis</t>
  </si>
  <si>
    <t>Atlanta</t>
  </si>
  <si>
    <t>Carolina</t>
  </si>
  <si>
    <t>Jonathan Pichardo</t>
  </si>
  <si>
    <t>Tamara Hale</t>
  </si>
  <si>
    <t>Ron Whorley</t>
  </si>
  <si>
    <t>Amanda Rush</t>
  </si>
  <si>
    <t>Dave Wancyzky</t>
  </si>
  <si>
    <t>Jacob Whorley</t>
  </si>
  <si>
    <t>17</t>
  </si>
  <si>
    <t>10</t>
  </si>
  <si>
    <t>24</t>
  </si>
  <si>
    <t>99</t>
  </si>
  <si>
    <t>37</t>
  </si>
  <si>
    <t>88</t>
  </si>
  <si>
    <t>23</t>
  </si>
  <si>
    <t>16</t>
  </si>
  <si>
    <t>8</t>
  </si>
  <si>
    <t>13</t>
  </si>
  <si>
    <t>Alex Barerra</t>
  </si>
  <si>
    <t>Ed Plumacher</t>
  </si>
  <si>
    <t>74</t>
  </si>
  <si>
    <t>John Gilroy</t>
  </si>
  <si>
    <t>15</t>
  </si>
  <si>
    <t>12</t>
  </si>
  <si>
    <t>Eric Mazariegos</t>
  </si>
  <si>
    <t>33</t>
  </si>
  <si>
    <t>Dave Armstrong</t>
  </si>
  <si>
    <t>22</t>
  </si>
  <si>
    <t>Andre Hicks</t>
  </si>
  <si>
    <t>40</t>
  </si>
  <si>
    <t>Hugo Sanchez</t>
  </si>
  <si>
    <t>32</t>
  </si>
  <si>
    <t>63</t>
  </si>
  <si>
    <t>Faith Penn</t>
  </si>
  <si>
    <t>3</t>
  </si>
  <si>
    <t>18</t>
  </si>
  <si>
    <t>Nick Silver</t>
  </si>
  <si>
    <t>51</t>
  </si>
  <si>
    <t>Kim Hergemueller</t>
  </si>
  <si>
    <t>Adnan Gutic</t>
  </si>
  <si>
    <t>Anthony Suggs</t>
  </si>
  <si>
    <t>John Cowens</t>
  </si>
  <si>
    <t>6</t>
  </si>
  <si>
    <t>Marc Morris</t>
  </si>
  <si>
    <t>45</t>
  </si>
  <si>
    <t>Mike Dixon</t>
  </si>
  <si>
    <t>41</t>
  </si>
  <si>
    <t>Scott Brown</t>
  </si>
  <si>
    <t>19</t>
  </si>
  <si>
    <t>Paul Daye</t>
  </si>
  <si>
    <t>14</t>
  </si>
  <si>
    <t>Elvis DeJesus</t>
  </si>
  <si>
    <t>Paul Caruso</t>
  </si>
  <si>
    <t>Robert Weekes</t>
  </si>
  <si>
    <t>Toni Gunn</t>
  </si>
  <si>
    <t>Tanner Gers</t>
  </si>
  <si>
    <t>Dee Butler</t>
  </si>
  <si>
    <t>Garrick Scott</t>
  </si>
  <si>
    <t>Leslie Manning</t>
  </si>
  <si>
    <t>Sam Hogle</t>
  </si>
  <si>
    <t>28</t>
  </si>
  <si>
    <t>Christian Keeley</t>
  </si>
  <si>
    <t>Greg Hogle</t>
  </si>
  <si>
    <t>Fonzie Medrano</t>
  </si>
  <si>
    <t>46</t>
  </si>
  <si>
    <t>81</t>
  </si>
  <si>
    <t>Tim Syphers</t>
  </si>
  <si>
    <t>73</t>
  </si>
  <si>
    <t>64</t>
  </si>
  <si>
    <t>Bob Thayer</t>
  </si>
  <si>
    <t>62</t>
  </si>
  <si>
    <t>Marlon Stover</t>
  </si>
  <si>
    <t>Adam Kitchen</t>
  </si>
  <si>
    <t>Tony Merriweather</t>
  </si>
  <si>
    <t>Greg Gontaryk</t>
  </si>
  <si>
    <t>Chuck Gilbert</t>
  </si>
  <si>
    <t>31</t>
  </si>
  <si>
    <t>Eric Rodriguez</t>
  </si>
  <si>
    <t>29</t>
  </si>
  <si>
    <t>Oscar Gonzales</t>
  </si>
  <si>
    <t>Michael Grunze</t>
  </si>
  <si>
    <t>20</t>
  </si>
  <si>
    <t>Yrral Harris</t>
  </si>
  <si>
    <t>Frank Oldham</t>
  </si>
  <si>
    <t>Pedro Navarro</t>
  </si>
  <si>
    <t>Willie Clinton</t>
  </si>
  <si>
    <t>00</t>
  </si>
  <si>
    <t>Tracy Jackson</t>
  </si>
  <si>
    <t>58</t>
  </si>
  <si>
    <t>Antonio Williams</t>
  </si>
  <si>
    <t>Kevin Roberts</t>
  </si>
  <si>
    <t>Jake Harrelson</t>
  </si>
  <si>
    <t>Nautica Whitehead</t>
  </si>
  <si>
    <t>Lewis Thompson</t>
  </si>
  <si>
    <t>Chris Bartlett</t>
  </si>
  <si>
    <t>Steve Guerra</t>
  </si>
  <si>
    <t>Anthony Barber</t>
  </si>
  <si>
    <t>Eric Scholz</t>
  </si>
  <si>
    <t>Harley Hall</t>
  </si>
  <si>
    <t>Mike Coughlin</t>
  </si>
  <si>
    <t>Mike Patterson</t>
  </si>
  <si>
    <t>Daniel Greene</t>
  </si>
  <si>
    <t>Ronald Jordan</t>
  </si>
  <si>
    <t>John Geter</t>
  </si>
  <si>
    <t>Jason Gainey</t>
  </si>
  <si>
    <t>Karen Demease</t>
  </si>
  <si>
    <t>John Ingram</t>
  </si>
  <si>
    <t>Kayleigh Joiner</t>
  </si>
  <si>
    <t>Thomas Nguyen</t>
  </si>
  <si>
    <t>Chris Humphrey</t>
  </si>
  <si>
    <t>39</t>
  </si>
  <si>
    <t>Kaye Zimpher</t>
  </si>
  <si>
    <t>Erika Wolf</t>
  </si>
  <si>
    <t>Mike Woodard</t>
  </si>
  <si>
    <t>Ben Whorley</t>
  </si>
  <si>
    <t>April McKaig</t>
  </si>
  <si>
    <t>Damon Graff</t>
  </si>
  <si>
    <t>Adrene Tamplin</t>
  </si>
  <si>
    <t>Travis Means</t>
  </si>
  <si>
    <t>Darnell Jacobs</t>
  </si>
  <si>
    <t>Ching-Kai Chen</t>
  </si>
  <si>
    <t>Turle Ji</t>
  </si>
  <si>
    <t>Poe Huang</t>
  </si>
  <si>
    <t>Dave Deekins</t>
  </si>
  <si>
    <t>Patrick Ralph</t>
  </si>
  <si>
    <t>Shayne Cantan</t>
  </si>
  <si>
    <t>Elzie Haskett</t>
  </si>
  <si>
    <t>Guy Zuccarello</t>
  </si>
  <si>
    <t>Scott Cruce</t>
  </si>
  <si>
    <t>Jimmie Burnette</t>
  </si>
  <si>
    <t>Zac Arambula</t>
  </si>
  <si>
    <t>Richie Florez</t>
  </si>
  <si>
    <t>John Kebodeaux</t>
  </si>
  <si>
    <t>Darryl Minor</t>
  </si>
  <si>
    <t>Sengil Inkiala</t>
  </si>
  <si>
    <t>Gilberto Ramos</t>
  </si>
  <si>
    <t>William Landrum</t>
  </si>
  <si>
    <t>Michael McGlashon</t>
  </si>
  <si>
    <t>Demitris Morrow</t>
  </si>
  <si>
    <t>Drew Burnett</t>
  </si>
  <si>
    <t>Lequinton Barner</t>
  </si>
  <si>
    <t>Tim Chapell</t>
  </si>
  <si>
    <t>Joe McNeil</t>
  </si>
  <si>
    <t>Zach Lee</t>
  </si>
  <si>
    <t>Daniel Lowery</t>
  </si>
  <si>
    <t>Lori Bennett</t>
  </si>
  <si>
    <t>Barney Flemming</t>
  </si>
  <si>
    <t>Pasqual Agnone</t>
  </si>
  <si>
    <t>Meghan Fink</t>
  </si>
  <si>
    <t>Riley Schmitz</t>
  </si>
  <si>
    <t>Robert Moore</t>
  </si>
  <si>
    <t>Patrick Lemke</t>
  </si>
  <si>
    <t>Omar Atin</t>
  </si>
  <si>
    <t>Derek Van Linton</t>
  </si>
  <si>
    <t>Adam Rodenbeck</t>
  </si>
  <si>
    <t>Justin Tsinnijinnie</t>
  </si>
  <si>
    <t>Tony Sampson</t>
  </si>
  <si>
    <t>Cortez Will</t>
  </si>
  <si>
    <t>Kent Gu</t>
  </si>
  <si>
    <t>Marcial Contreras</t>
  </si>
  <si>
    <t>Sarai Hernandez</t>
  </si>
  <si>
    <t>K Pct</t>
  </si>
  <si>
    <t>Spotter</t>
  </si>
  <si>
    <t>Allowed</t>
  </si>
  <si>
    <t>PO's</t>
  </si>
  <si>
    <t>Rank</t>
  </si>
  <si>
    <t>Offense</t>
  </si>
  <si>
    <t>MVP</t>
  </si>
  <si>
    <t>Defense</t>
  </si>
  <si>
    <t>K Pct.</t>
  </si>
  <si>
    <t>Def. PO/G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</si>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</sst>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3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3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11" fillId="0" borderId="0"/>
    <xf numFmtId="9" fontId="3" fillId="0" borderId="0" applyNumberFormat="0" applyFont="0" applyFill="0" applyBorder="0" applyAlignment="0" applyProtection="0"/>
  </cellStyleXfs>
  <cellXfs count="20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1" xfId="0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2" borderId="9" xfId="0" applyFont="1" applyFill="1" applyBorder="1"/>
    <xf numFmtId="0" fontId="1" fillId="0" borderId="0" xfId="0" applyFont="1" applyAlignment="1">
      <alignment horizontal="center"/>
    </xf>
    <xf numFmtId="0" fontId="3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4" fillId="2" borderId="9" xfId="0" applyFont="1" applyFill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1" xfId="0" applyFont="1" applyBorder="1"/>
    <xf numFmtId="0" fontId="1" fillId="0" borderId="23" xfId="0" applyFont="1" applyBorder="1"/>
    <xf numFmtId="0" fontId="1" fillId="0" borderId="24" xfId="0" applyFont="1" applyBorder="1"/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3" xfId="0" applyFill="1" applyBorder="1"/>
    <xf numFmtId="0" fontId="0" fillId="3" borderId="2" xfId="0" applyFill="1" applyBorder="1"/>
    <xf numFmtId="0" fontId="0" fillId="2" borderId="9" xfId="0" applyFill="1" applyBorder="1"/>
    <xf numFmtId="0" fontId="1" fillId="2" borderId="9" xfId="0" applyFont="1" applyFill="1" applyBorder="1"/>
    <xf numFmtId="0" fontId="0" fillId="0" borderId="0" xfId="0" applyBorder="1"/>
    <xf numFmtId="0" fontId="6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164" fontId="7" fillId="0" borderId="0" xfId="0" applyNumberFormat="1" applyFont="1" applyBorder="1"/>
    <xf numFmtId="0" fontId="4" fillId="2" borderId="6" xfId="0" applyFont="1" applyFill="1" applyBorder="1"/>
    <xf numFmtId="0" fontId="0" fillId="3" borderId="8" xfId="0" applyFill="1" applyBorder="1"/>
    <xf numFmtId="0" fontId="0" fillId="4" borderId="6" xfId="0" applyFill="1" applyBorder="1"/>
    <xf numFmtId="0" fontId="8" fillId="0" borderId="0" xfId="0" applyFont="1"/>
    <xf numFmtId="0" fontId="1" fillId="0" borderId="25" xfId="0" applyFont="1" applyBorder="1"/>
    <xf numFmtId="0" fontId="0" fillId="0" borderId="7" xfId="0" applyBorder="1"/>
    <xf numFmtId="0" fontId="1" fillId="0" borderId="26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7" xfId="0" applyFont="1" applyBorder="1"/>
    <xf numFmtId="0" fontId="1" fillId="0" borderId="8" xfId="0" applyFont="1" applyBorder="1"/>
    <xf numFmtId="0" fontId="1" fillId="0" borderId="23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28" xfId="0" applyFont="1" applyBorder="1"/>
    <xf numFmtId="0" fontId="3" fillId="0" borderId="11" xfId="0" applyFont="1" applyBorder="1"/>
    <xf numFmtId="165" fontId="3" fillId="0" borderId="11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0" xfId="0" applyFont="1"/>
    <xf numFmtId="165" fontId="1" fillId="0" borderId="0" xfId="0" applyNumberFormat="1" applyFont="1"/>
    <xf numFmtId="164" fontId="1" fillId="0" borderId="6" xfId="0" applyNumberFormat="1" applyFont="1" applyBorder="1"/>
    <xf numFmtId="0" fontId="1" fillId="4" borderId="8" xfId="0" applyFont="1" applyFill="1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0" borderId="0" xfId="0" applyFont="1"/>
    <xf numFmtId="0" fontId="0" fillId="0" borderId="3" xfId="0" applyBorder="1"/>
    <xf numFmtId="0" fontId="0" fillId="0" borderId="2" xfId="0" applyBorder="1"/>
    <xf numFmtId="0" fontId="0" fillId="0" borderId="8" xfId="0" applyBorder="1"/>
    <xf numFmtId="0" fontId="1" fillId="0" borderId="29" xfId="0" applyFont="1" applyBorder="1"/>
    <xf numFmtId="2" fontId="3" fillId="0" borderId="30" xfId="0" applyNumberFormat="1" applyFont="1" applyBorder="1"/>
    <xf numFmtId="165" fontId="3" fillId="0" borderId="30" xfId="0" applyNumberFormat="1" applyFont="1" applyBorder="1"/>
    <xf numFmtId="0" fontId="1" fillId="0" borderId="31" xfId="0" applyFont="1" applyBorder="1"/>
    <xf numFmtId="0" fontId="3" fillId="0" borderId="32" xfId="0" applyFont="1" applyBorder="1"/>
    <xf numFmtId="0" fontId="3" fillId="0" borderId="33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164" fontId="1" fillId="0" borderId="15" xfId="0" applyNumberFormat="1" applyFont="1" applyBorder="1"/>
    <xf numFmtId="164" fontId="1" fillId="0" borderId="34" xfId="0" applyNumberFormat="1" applyFont="1" applyBorder="1"/>
    <xf numFmtId="49" fontId="0" fillId="0" borderId="35" xfId="0" applyNumberFormat="1" applyBorder="1"/>
    <xf numFmtId="49" fontId="0" fillId="0" borderId="36" xfId="0" applyNumberFormat="1" applyBorder="1"/>
    <xf numFmtId="0" fontId="1" fillId="0" borderId="37" xfId="0" applyFont="1" applyBorder="1"/>
    <xf numFmtId="0" fontId="1" fillId="0" borderId="38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165" fontId="3" fillId="0" borderId="0" xfId="0" applyNumberFormat="1" applyFont="1" applyBorder="1" applyAlignment="1">
      <alignment horizontal="center"/>
    </xf>
    <xf numFmtId="49" fontId="0" fillId="0" borderId="42" xfId="0" applyNumberFormat="1" applyBorder="1"/>
    <xf numFmtId="0" fontId="3" fillId="0" borderId="42" xfId="0" applyFont="1" applyBorder="1"/>
    <xf numFmtId="164" fontId="0" fillId="0" borderId="0" xfId="0" applyNumberFormat="1"/>
    <xf numFmtId="0" fontId="0" fillId="0" borderId="0" xfId="0" applyFill="1" applyBorder="1"/>
    <xf numFmtId="49" fontId="0" fillId="0" borderId="0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0" fillId="0" borderId="34" xfId="0" applyNumberFormat="1" applyBorder="1"/>
    <xf numFmtId="0" fontId="0" fillId="0" borderId="0" xfId="0" applyFill="1"/>
    <xf numFmtId="0" fontId="1" fillId="0" borderId="11" xfId="0" applyFont="1" applyFill="1" applyBorder="1" applyAlignment="1">
      <alignment horizontal="center"/>
    </xf>
    <xf numFmtId="164" fontId="0" fillId="0" borderId="11" xfId="0" applyNumberFormat="1" applyBorder="1"/>
    <xf numFmtId="0" fontId="1" fillId="0" borderId="11" xfId="1" applyFont="1" applyBorder="1"/>
    <xf numFmtId="0" fontId="1" fillId="0" borderId="14" xfId="1" applyFont="1" applyBorder="1"/>
    <xf numFmtId="0" fontId="1" fillId="0" borderId="42" xfId="1" applyFont="1" applyBorder="1" applyAlignment="1">
      <alignment horizontal="center"/>
    </xf>
    <xf numFmtId="0" fontId="3" fillId="0" borderId="0" xfId="1" applyFont="1"/>
    <xf numFmtId="49" fontId="3" fillId="0" borderId="44" xfId="1" applyNumberFormat="1" applyFont="1" applyBorder="1"/>
    <xf numFmtId="0" fontId="10" fillId="0" borderId="0" xfId="1" applyFont="1" applyBorder="1" applyAlignment="1">
      <alignment horizontal="right"/>
    </xf>
    <xf numFmtId="164" fontId="10" fillId="0" borderId="30" xfId="1" applyNumberFormat="1" applyFont="1" applyBorder="1" applyAlignment="1">
      <alignment horizontal="right"/>
    </xf>
    <xf numFmtId="1" fontId="3" fillId="0" borderId="0" xfId="1" applyNumberFormat="1" applyFont="1"/>
    <xf numFmtId="0" fontId="3" fillId="0" borderId="12" xfId="0" applyFont="1" applyBorder="1"/>
    <xf numFmtId="49" fontId="0" fillId="0" borderId="45" xfId="0" applyNumberFormat="1" applyBorder="1"/>
    <xf numFmtId="0" fontId="0" fillId="0" borderId="46" xfId="0" applyBorder="1"/>
    <xf numFmtId="0" fontId="0" fillId="0" borderId="44" xfId="0" applyBorder="1"/>
    <xf numFmtId="0" fontId="0" fillId="0" borderId="47" xfId="0" applyBorder="1"/>
    <xf numFmtId="0" fontId="0" fillId="0" borderId="29" xfId="0" applyBorder="1"/>
    <xf numFmtId="0" fontId="1" fillId="0" borderId="46" xfId="0" applyFont="1" applyBorder="1"/>
    <xf numFmtId="0" fontId="1" fillId="0" borderId="30" xfId="0" applyFont="1" applyBorder="1"/>
    <xf numFmtId="0" fontId="1" fillId="0" borderId="47" xfId="0" applyFont="1" applyBorder="1"/>
    <xf numFmtId="164" fontId="1" fillId="0" borderId="9" xfId="0" applyNumberFormat="1" applyFont="1" applyBorder="1"/>
    <xf numFmtId="0" fontId="3" fillId="0" borderId="0" xfId="1" applyFont="1" applyBorder="1"/>
    <xf numFmtId="0" fontId="3" fillId="0" borderId="44" xfId="1" applyFont="1" applyBorder="1"/>
    <xf numFmtId="0" fontId="3" fillId="0" borderId="29" xfId="1" applyFont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3" fillId="0" borderId="12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1" fontId="3" fillId="0" borderId="0" xfId="1" applyNumberFormat="1" applyFont="1" applyBorder="1"/>
    <xf numFmtId="0" fontId="3" fillId="0" borderId="30" xfId="1" applyFont="1" applyBorder="1"/>
    <xf numFmtId="0" fontId="10" fillId="0" borderId="40" xfId="1" applyFont="1" applyBorder="1" applyAlignment="1">
      <alignment horizontal="right"/>
    </xf>
    <xf numFmtId="0" fontId="10" fillId="0" borderId="44" xfId="1" applyFont="1" applyBorder="1" applyAlignment="1">
      <alignment horizontal="right"/>
    </xf>
    <xf numFmtId="0" fontId="1" fillId="0" borderId="11" xfId="1" applyFont="1" applyBorder="1" applyAlignment="1">
      <alignment horizontal="center"/>
    </xf>
    <xf numFmtId="164" fontId="10" fillId="0" borderId="44" xfId="1" applyNumberFormat="1" applyFont="1" applyBorder="1" applyAlignment="1">
      <alignment horizontal="right"/>
    </xf>
    <xf numFmtId="2" fontId="0" fillId="0" borderId="0" xfId="0" applyNumberFormat="1"/>
    <xf numFmtId="10" fontId="0" fillId="0" borderId="0" xfId="3" applyNumberFormat="1" applyFont="1"/>
    <xf numFmtId="0" fontId="3" fillId="0" borderId="14" xfId="0" applyFont="1" applyBorder="1"/>
    <xf numFmtId="0" fontId="1" fillId="0" borderId="7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49" fontId="3" fillId="0" borderId="35" xfId="0" applyNumberFormat="1" applyFont="1" applyBorder="1"/>
    <xf numFmtId="0" fontId="3" fillId="0" borderId="10" xfId="0" applyFont="1" applyBorder="1"/>
    <xf numFmtId="0" fontId="3" fillId="0" borderId="0" xfId="0" applyFont="1" applyFill="1" applyBorder="1"/>
    <xf numFmtId="0" fontId="12" fillId="0" borderId="0" xfId="0" applyFont="1"/>
    <xf numFmtId="0" fontId="0" fillId="0" borderId="11" xfId="0" applyBorder="1"/>
    <xf numFmtId="0" fontId="0" fillId="0" borderId="0" xfId="0"/>
    <xf numFmtId="0" fontId="0" fillId="0" borderId="0" xfId="0" applyFont="1" applyFill="1" applyBorder="1"/>
    <xf numFmtId="0" fontId="0" fillId="0" borderId="46" xfId="0" applyFill="1" applyBorder="1"/>
    <xf numFmtId="0" fontId="0" fillId="0" borderId="44" xfId="0" applyFill="1" applyBorder="1"/>
    <xf numFmtId="0" fontId="0" fillId="0" borderId="47" xfId="0" applyFill="1" applyBorder="1"/>
    <xf numFmtId="0" fontId="0" fillId="0" borderId="30" xfId="0" applyBorder="1"/>
    <xf numFmtId="0" fontId="0" fillId="0" borderId="48" xfId="0" applyBorder="1"/>
    <xf numFmtId="0" fontId="0" fillId="0" borderId="43" xfId="0" applyBorder="1"/>
    <xf numFmtId="0" fontId="0" fillId="0" borderId="49" xfId="0" applyBorder="1"/>
    <xf numFmtId="0" fontId="0" fillId="0" borderId="34" xfId="0" applyBorder="1"/>
    <xf numFmtId="0" fontId="1" fillId="0" borderId="50" xfId="0" applyFont="1" applyBorder="1"/>
    <xf numFmtId="0" fontId="1" fillId="0" borderId="51" xfId="0" applyFont="1" applyBorder="1"/>
    <xf numFmtId="165" fontId="1" fillId="0" borderId="1" xfId="0" applyNumberFormat="1" applyFont="1" applyBorder="1"/>
    <xf numFmtId="165" fontId="1" fillId="0" borderId="34" xfId="0" applyNumberFormat="1" applyFont="1" applyBorder="1"/>
    <xf numFmtId="165" fontId="1" fillId="0" borderId="52" xfId="0" applyNumberFormat="1" applyFont="1" applyBorder="1"/>
    <xf numFmtId="0" fontId="3" fillId="0" borderId="34" xfId="0" applyFont="1" applyBorder="1"/>
    <xf numFmtId="0" fontId="3" fillId="0" borderId="30" xfId="0" applyFont="1" applyBorder="1" applyAlignment="1">
      <alignment horizontal="center"/>
    </xf>
    <xf numFmtId="49" fontId="3" fillId="0" borderId="40" xfId="1" applyNumberFormat="1" applyFont="1" applyBorder="1"/>
    <xf numFmtId="0" fontId="1" fillId="0" borderId="0" xfId="0" applyFont="1" applyFill="1" applyBorder="1"/>
    <xf numFmtId="1" fontId="3" fillId="0" borderId="44" xfId="1" applyNumberFormat="1" applyFont="1" applyBorder="1"/>
    <xf numFmtId="0" fontId="0" fillId="0" borderId="0" xfId="0" applyFont="1"/>
    <xf numFmtId="49" fontId="0" fillId="0" borderId="35" xfId="0" applyNumberFormat="1" applyFont="1" applyBorder="1"/>
    <xf numFmtId="0" fontId="0" fillId="0" borderId="15" xfId="0" applyFont="1" applyBorder="1"/>
    <xf numFmtId="0" fontId="0" fillId="0" borderId="34" xfId="0" applyFont="1" applyBorder="1"/>
    <xf numFmtId="0" fontId="3" fillId="0" borderId="0" xfId="0" applyFont="1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48" xfId="0" applyFont="1" applyBorder="1"/>
    <xf numFmtId="0" fontId="1" fillId="0" borderId="43" xfId="0" applyFont="1" applyBorder="1"/>
    <xf numFmtId="0" fontId="1" fillId="0" borderId="49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4" xfId="0" applyFont="1" applyBorder="1"/>
    <xf numFmtId="164" fontId="3" fillId="0" borderId="30" xfId="1" applyNumberFormat="1" applyFont="1" applyBorder="1"/>
    <xf numFmtId="0" fontId="1" fillId="0" borderId="13" xfId="1" applyFont="1" applyBorder="1" applyAlignment="1">
      <alignment horizontal="center"/>
    </xf>
    <xf numFmtId="0" fontId="10" fillId="0" borderId="0" xfId="2" applyFont="1" applyFill="1" applyBorder="1" applyAlignment="1">
      <alignment horizontal="right"/>
    </xf>
    <xf numFmtId="0" fontId="0" fillId="5" borderId="0" xfId="0" applyFill="1"/>
    <xf numFmtId="0" fontId="1" fillId="0" borderId="32" xfId="0" applyFont="1" applyBorder="1" applyAlignment="1">
      <alignment horizontal="center"/>
    </xf>
    <xf numFmtId="0" fontId="0" fillId="0" borderId="0" xfId="0" applyFont="1" applyAlignment="1">
      <alignment horizontal="left"/>
    </xf>
    <xf numFmtId="164" fontId="3" fillId="0" borderId="0" xfId="3" applyNumberFormat="1" applyFont="1"/>
    <xf numFmtId="164" fontId="0" fillId="0" borderId="0" xfId="3" applyNumberFormat="1" applyFont="1"/>
    <xf numFmtId="0" fontId="0" fillId="0" borderId="32" xfId="0" applyBorder="1" applyAlignment="1">
      <alignment horizontal="center"/>
    </xf>
    <xf numFmtId="10" fontId="3" fillId="0" borderId="0" xfId="3" applyNumberFormat="1" applyFont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</cellXfs>
  <cellStyles count="4">
    <cellStyle name="Normal" xfId="0" builtinId="0"/>
    <cellStyle name="Normal_2004 world series_revised" xfId="1"/>
    <cellStyle name="Normal_summary" xfId="2"/>
    <cellStyle name="Percent" xfId="3" builtinId="5"/>
  </cellStyles>
  <dxfs count="12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66FF33"/>
      <color rgb="FFCC99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AD89"/>
  <sheetViews>
    <sheetView tabSelected="1" zoomScale="75" zoomScaleNormal="75" workbookViewId="0">
      <pane xSplit="2" ySplit="2" topLeftCell="C3" activePane="bottomRight" state="frozen"/>
      <selection activeCell="Y89" sqref="Y89"/>
      <selection pane="topRight" activeCell="Y89" sqref="Y89"/>
      <selection pane="bottomLeft" activeCell="Y89" sqref="Y89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98" t="s">
        <v>127</v>
      </c>
      <c r="D1" s="199"/>
      <c r="E1" s="200"/>
      <c r="F1" s="4">
        <v>19</v>
      </c>
      <c r="G1" s="198" t="s">
        <v>126</v>
      </c>
      <c r="H1" s="199"/>
      <c r="I1" s="200"/>
      <c r="J1" s="4">
        <v>16</v>
      </c>
      <c r="K1" s="198" t="s">
        <v>43</v>
      </c>
      <c r="L1" s="199"/>
      <c r="M1" s="200"/>
      <c r="N1" s="4">
        <v>13</v>
      </c>
      <c r="O1" s="198" t="s">
        <v>41</v>
      </c>
      <c r="P1" s="199"/>
      <c r="Q1" s="200"/>
      <c r="R1" s="4">
        <v>7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193</v>
      </c>
      <c r="B3" s="86" t="s">
        <v>222</v>
      </c>
      <c r="C3" s="12">
        <v>4</v>
      </c>
      <c r="D3" s="13">
        <v>1</v>
      </c>
      <c r="E3" s="13">
        <v>3</v>
      </c>
      <c r="F3" s="14">
        <v>1</v>
      </c>
      <c r="G3" s="12">
        <v>3</v>
      </c>
      <c r="H3" s="13">
        <v>0</v>
      </c>
      <c r="I3" s="13">
        <v>2</v>
      </c>
      <c r="J3" s="14">
        <v>1</v>
      </c>
      <c r="K3" s="12">
        <v>4</v>
      </c>
      <c r="L3" s="13">
        <v>0</v>
      </c>
      <c r="M3" s="13">
        <v>1</v>
      </c>
      <c r="N3" s="14">
        <v>1</v>
      </c>
      <c r="O3" s="12">
        <v>3</v>
      </c>
      <c r="P3" s="13">
        <v>1</v>
      </c>
      <c r="Q3" s="13">
        <v>0</v>
      </c>
      <c r="R3" s="14">
        <v>0</v>
      </c>
      <c r="S3" s="17"/>
    </row>
    <row r="4" spans="1:19" x14ac:dyDescent="0.2">
      <c r="A4" s="83" t="s">
        <v>153</v>
      </c>
      <c r="B4" s="86" t="s">
        <v>223</v>
      </c>
      <c r="C4" s="12">
        <v>4</v>
      </c>
      <c r="D4" s="13">
        <v>0</v>
      </c>
      <c r="E4" s="13">
        <v>2</v>
      </c>
      <c r="F4" s="14">
        <v>1</v>
      </c>
      <c r="G4" s="12">
        <v>3</v>
      </c>
      <c r="H4" s="13">
        <v>0</v>
      </c>
      <c r="I4" s="13">
        <v>3</v>
      </c>
      <c r="J4" s="14">
        <v>0</v>
      </c>
      <c r="K4" s="12"/>
      <c r="L4" s="13"/>
      <c r="M4" s="13"/>
      <c r="N4" s="14"/>
      <c r="O4" s="12">
        <v>3</v>
      </c>
      <c r="P4" s="13">
        <v>0</v>
      </c>
      <c r="Q4" s="13">
        <v>2</v>
      </c>
      <c r="R4" s="14">
        <v>0</v>
      </c>
      <c r="S4" s="17"/>
    </row>
    <row r="5" spans="1:19" x14ac:dyDescent="0.2">
      <c r="A5" s="83" t="s">
        <v>136</v>
      </c>
      <c r="B5" s="86" t="s">
        <v>139</v>
      </c>
      <c r="C5" s="12">
        <v>3</v>
      </c>
      <c r="D5" s="13">
        <v>1</v>
      </c>
      <c r="E5" s="13">
        <v>1</v>
      </c>
      <c r="F5" s="14">
        <v>1</v>
      </c>
      <c r="G5" s="12">
        <v>3</v>
      </c>
      <c r="H5" s="13">
        <v>0</v>
      </c>
      <c r="I5" s="13">
        <v>1</v>
      </c>
      <c r="J5" s="14">
        <v>0</v>
      </c>
      <c r="K5" s="12">
        <v>3</v>
      </c>
      <c r="L5" s="13">
        <v>0</v>
      </c>
      <c r="M5" s="13">
        <v>3</v>
      </c>
      <c r="N5" s="14">
        <v>0</v>
      </c>
      <c r="O5" s="12">
        <v>4</v>
      </c>
      <c r="P5" s="13">
        <v>0</v>
      </c>
      <c r="Q5" s="13">
        <v>3</v>
      </c>
      <c r="R5" s="14">
        <v>1</v>
      </c>
      <c r="S5" s="17"/>
    </row>
    <row r="6" spans="1:19" x14ac:dyDescent="0.2">
      <c r="A6" s="83" t="s">
        <v>134</v>
      </c>
      <c r="B6" s="86" t="s">
        <v>199</v>
      </c>
      <c r="C6" s="12">
        <v>3</v>
      </c>
      <c r="D6" s="13">
        <v>0</v>
      </c>
      <c r="E6" s="13">
        <v>3</v>
      </c>
      <c r="F6" s="14">
        <v>0</v>
      </c>
      <c r="G6" s="12">
        <v>3</v>
      </c>
      <c r="H6" s="13">
        <v>0</v>
      </c>
      <c r="I6" s="13">
        <v>2</v>
      </c>
      <c r="J6" s="14">
        <v>0</v>
      </c>
      <c r="K6" s="12">
        <v>2</v>
      </c>
      <c r="L6" s="13">
        <v>1</v>
      </c>
      <c r="M6" s="13">
        <v>0</v>
      </c>
      <c r="N6" s="14">
        <v>1</v>
      </c>
      <c r="O6" s="12">
        <v>3</v>
      </c>
      <c r="P6" s="13">
        <v>0</v>
      </c>
      <c r="Q6" s="13">
        <v>2</v>
      </c>
      <c r="R6" s="14">
        <v>0</v>
      </c>
      <c r="S6" s="17" t="s">
        <v>8</v>
      </c>
    </row>
    <row r="7" spans="1:19" x14ac:dyDescent="0.2">
      <c r="A7" s="83" t="s">
        <v>135</v>
      </c>
      <c r="B7" s="86" t="s">
        <v>224</v>
      </c>
      <c r="C7" s="12">
        <v>3</v>
      </c>
      <c r="D7" s="13">
        <v>0</v>
      </c>
      <c r="E7" s="13">
        <v>3</v>
      </c>
      <c r="F7" s="14">
        <v>3</v>
      </c>
      <c r="G7" s="12">
        <v>3</v>
      </c>
      <c r="H7" s="13">
        <v>0</v>
      </c>
      <c r="I7" s="13">
        <v>2</v>
      </c>
      <c r="J7" s="14">
        <v>1</v>
      </c>
      <c r="K7" s="12">
        <v>3</v>
      </c>
      <c r="L7" s="13">
        <v>0</v>
      </c>
      <c r="M7" s="13">
        <v>2</v>
      </c>
      <c r="N7" s="14">
        <v>3</v>
      </c>
      <c r="O7" s="12">
        <v>3</v>
      </c>
      <c r="P7" s="13">
        <v>1</v>
      </c>
      <c r="Q7" s="13">
        <v>1</v>
      </c>
      <c r="R7" s="14">
        <v>4</v>
      </c>
      <c r="S7" s="17"/>
    </row>
    <row r="8" spans="1:19" x14ac:dyDescent="0.2">
      <c r="A8" s="83" t="s">
        <v>128</v>
      </c>
      <c r="B8" s="86" t="s">
        <v>225</v>
      </c>
      <c r="C8" s="12">
        <v>3</v>
      </c>
      <c r="D8" s="13">
        <v>0</v>
      </c>
      <c r="E8" s="13">
        <v>3</v>
      </c>
      <c r="F8" s="14">
        <v>0</v>
      </c>
      <c r="G8" s="12">
        <v>3</v>
      </c>
      <c r="H8" s="13">
        <v>0</v>
      </c>
      <c r="I8" s="13">
        <v>3</v>
      </c>
      <c r="J8" s="14">
        <v>0</v>
      </c>
      <c r="K8" s="12">
        <v>1</v>
      </c>
      <c r="L8" s="13">
        <v>0</v>
      </c>
      <c r="M8" s="13">
        <v>1</v>
      </c>
      <c r="N8" s="14">
        <v>0</v>
      </c>
      <c r="O8" s="12"/>
      <c r="P8" s="13"/>
      <c r="Q8" s="13"/>
      <c r="R8" s="14"/>
      <c r="S8" s="17"/>
    </row>
    <row r="9" spans="1:19" x14ac:dyDescent="0.2">
      <c r="A9" s="83" t="s">
        <v>141</v>
      </c>
      <c r="B9" s="86" t="s">
        <v>335</v>
      </c>
      <c r="C9" s="12"/>
      <c r="D9" s="13"/>
      <c r="E9" s="13"/>
      <c r="F9" s="14"/>
      <c r="G9" s="12">
        <v>0</v>
      </c>
      <c r="H9" s="13">
        <v>0</v>
      </c>
      <c r="I9" s="13">
        <v>0</v>
      </c>
      <c r="J9" s="14">
        <v>0</v>
      </c>
      <c r="K9" s="12"/>
      <c r="L9" s="13"/>
      <c r="M9" s="13"/>
      <c r="N9" s="14"/>
      <c r="O9" s="12">
        <v>0</v>
      </c>
      <c r="P9" s="13">
        <v>0</v>
      </c>
      <c r="Q9" s="13">
        <v>0</v>
      </c>
      <c r="R9" s="14">
        <v>0</v>
      </c>
      <c r="S9" s="17"/>
    </row>
    <row r="10" spans="1:19" x14ac:dyDescent="0.2">
      <c r="A10" s="83" t="s">
        <v>153</v>
      </c>
      <c r="B10" s="86" t="s">
        <v>226</v>
      </c>
      <c r="C10" s="12"/>
      <c r="D10" s="13"/>
      <c r="E10" s="13"/>
      <c r="F10" s="14"/>
      <c r="G10" s="12"/>
      <c r="H10" s="13"/>
      <c r="I10" s="13"/>
      <c r="J10" s="14"/>
      <c r="K10" s="12">
        <v>3</v>
      </c>
      <c r="L10" s="13">
        <v>0</v>
      </c>
      <c r="M10" s="13">
        <v>2</v>
      </c>
      <c r="N10" s="14">
        <v>3</v>
      </c>
      <c r="O10" s="12"/>
      <c r="P10" s="13"/>
      <c r="Q10" s="13"/>
      <c r="R10" s="14"/>
      <c r="S10" s="17"/>
    </row>
    <row r="11" spans="1:19" x14ac:dyDescent="0.2">
      <c r="A11" s="83" t="s">
        <v>132</v>
      </c>
      <c r="B11" s="86" t="s">
        <v>227</v>
      </c>
      <c r="C11" s="12"/>
      <c r="D11" s="13"/>
      <c r="E11" s="13"/>
      <c r="F11" s="14"/>
      <c r="G11" s="12"/>
      <c r="H11" s="13"/>
      <c r="I11" s="13"/>
      <c r="J11" s="14"/>
      <c r="K11" s="12">
        <v>3</v>
      </c>
      <c r="L11" s="13">
        <v>0</v>
      </c>
      <c r="M11" s="13">
        <v>2</v>
      </c>
      <c r="N11" s="14">
        <v>1</v>
      </c>
      <c r="O11" s="12">
        <v>4</v>
      </c>
      <c r="P11" s="13">
        <v>0</v>
      </c>
      <c r="Q11" s="13">
        <v>0</v>
      </c>
      <c r="R11" s="14">
        <v>0</v>
      </c>
      <c r="S11" s="17"/>
    </row>
    <row r="12" spans="1:19" x14ac:dyDescent="0.2">
      <c r="A12" s="83" t="s">
        <v>229</v>
      </c>
      <c r="B12" s="86" t="s">
        <v>334</v>
      </c>
      <c r="C12" s="12"/>
      <c r="D12" s="13"/>
      <c r="E12" s="13"/>
      <c r="F12" s="14"/>
      <c r="G12" s="12"/>
      <c r="H12" s="13"/>
      <c r="I12" s="13"/>
      <c r="J12" s="14"/>
      <c r="K12" s="12"/>
      <c r="L12" s="13"/>
      <c r="M12" s="13"/>
      <c r="N12" s="14"/>
      <c r="O12" s="12"/>
      <c r="P12" s="13"/>
      <c r="Q12" s="13"/>
      <c r="R12" s="14"/>
      <c r="S12" s="17"/>
    </row>
    <row r="13" spans="1:19" x14ac:dyDescent="0.2">
      <c r="A13" s="83"/>
      <c r="B13" s="86"/>
      <c r="C13" s="12"/>
      <c r="D13" s="13"/>
      <c r="E13" s="13"/>
      <c r="F13" s="14"/>
      <c r="G13" s="12"/>
      <c r="H13" s="13"/>
      <c r="I13" s="13"/>
      <c r="J13" s="14"/>
      <c r="K13" s="12"/>
      <c r="L13" s="13"/>
      <c r="M13" s="13"/>
      <c r="N13" s="14"/>
      <c r="O13" s="12"/>
      <c r="P13" s="13"/>
      <c r="Q13" s="13"/>
      <c r="R13" s="14"/>
      <c r="S13" s="17"/>
    </row>
    <row r="14" spans="1:19" x14ac:dyDescent="0.2">
      <c r="A14" s="83"/>
      <c r="B14" s="86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2"/>
      <c r="P14" s="13"/>
      <c r="Q14" s="13"/>
      <c r="R14" s="14"/>
      <c r="S14" s="17"/>
    </row>
    <row r="15" spans="1:19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19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50"/>
      <c r="E18" s="150"/>
      <c r="F18" s="14"/>
      <c r="G18" s="12"/>
      <c r="H18" s="150"/>
      <c r="I18" s="150"/>
      <c r="J18" s="14"/>
      <c r="K18" s="12"/>
      <c r="L18" s="150"/>
      <c r="M18" s="150"/>
      <c r="N18" s="14"/>
      <c r="O18" s="12"/>
      <c r="P18" s="150"/>
      <c r="Q18" s="150"/>
      <c r="R18" s="14"/>
      <c r="S18" s="17"/>
    </row>
    <row r="19" spans="1:24" s="151" customFormat="1" x14ac:dyDescent="0.2">
      <c r="A19" s="83"/>
      <c r="B19" s="86"/>
      <c r="C19" s="12"/>
      <c r="D19" s="150"/>
      <c r="E19" s="150"/>
      <c r="F19" s="14"/>
      <c r="G19" s="12"/>
      <c r="H19" s="150"/>
      <c r="I19" s="150"/>
      <c r="J19" s="14"/>
      <c r="K19" s="12"/>
      <c r="L19" s="150"/>
      <c r="M19" s="150"/>
      <c r="N19" s="14"/>
      <c r="O19" s="12"/>
      <c r="P19" s="150"/>
      <c r="Q19" s="150"/>
      <c r="R19" s="14"/>
      <c r="S19" s="17"/>
    </row>
    <row r="20" spans="1:24" s="151" customFormat="1" x14ac:dyDescent="0.2">
      <c r="A20" s="83"/>
      <c r="B20" s="86"/>
      <c r="C20" s="12"/>
      <c r="D20" s="150"/>
      <c r="E20" s="150"/>
      <c r="F20" s="14"/>
      <c r="G20" s="12"/>
      <c r="H20" s="150"/>
      <c r="I20" s="150"/>
      <c r="J20" s="14"/>
      <c r="K20" s="12"/>
      <c r="L20" s="150"/>
      <c r="M20" s="150"/>
      <c r="N20" s="14"/>
      <c r="O20" s="12"/>
      <c r="P20" s="150"/>
      <c r="Q20" s="150"/>
      <c r="R20" s="14"/>
      <c r="S20" s="17"/>
    </row>
    <row r="21" spans="1:24" s="151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73" t="s">
        <v>334</v>
      </c>
      <c r="C22" s="20">
        <v>20</v>
      </c>
      <c r="D22" s="21">
        <v>2</v>
      </c>
      <c r="E22" s="21">
        <v>15</v>
      </c>
      <c r="F22" s="22">
        <v>6</v>
      </c>
      <c r="G22" s="20"/>
      <c r="H22" s="21"/>
      <c r="I22" s="21"/>
      <c r="J22" s="22"/>
      <c r="K22" s="20">
        <v>19</v>
      </c>
      <c r="L22" s="21">
        <v>1</v>
      </c>
      <c r="M22" s="21">
        <v>11</v>
      </c>
      <c r="N22" s="22">
        <v>9</v>
      </c>
      <c r="O22" s="20">
        <v>17</v>
      </c>
      <c r="P22" s="21">
        <v>2</v>
      </c>
      <c r="Q22" s="21">
        <v>6</v>
      </c>
      <c r="R22" s="22">
        <v>5</v>
      </c>
      <c r="S22" s="24"/>
    </row>
    <row r="23" spans="1:24" x14ac:dyDescent="0.2">
      <c r="A23" s="18"/>
      <c r="B23" s="174" t="s">
        <v>343</v>
      </c>
      <c r="C23" s="90"/>
      <c r="D23" s="56"/>
      <c r="E23" s="56"/>
      <c r="F23" s="91"/>
      <c r="G23" s="90">
        <v>18</v>
      </c>
      <c r="H23" s="56">
        <v>0</v>
      </c>
      <c r="I23" s="56">
        <v>13</v>
      </c>
      <c r="J23" s="91">
        <v>2</v>
      </c>
      <c r="K23" s="90"/>
      <c r="L23" s="56"/>
      <c r="M23" s="56"/>
      <c r="N23" s="91"/>
      <c r="O23" s="90">
        <v>3</v>
      </c>
      <c r="P23" s="56">
        <v>0</v>
      </c>
      <c r="Q23" s="56">
        <v>2</v>
      </c>
      <c r="R23" s="91"/>
      <c r="S23" s="24"/>
    </row>
    <row r="24" spans="1:24" x14ac:dyDescent="0.2">
      <c r="A24" s="18"/>
      <c r="B24" s="174" t="s">
        <v>335</v>
      </c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51" customFormat="1" ht="13.5" thickBot="1" x14ac:dyDescent="0.25">
      <c r="A25" s="18"/>
      <c r="B25" s="174" t="s">
        <v>227</v>
      </c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20</v>
      </c>
      <c r="D26" s="29">
        <f t="shared" si="0"/>
        <v>2</v>
      </c>
      <c r="E26" s="29">
        <f t="shared" si="0"/>
        <v>15</v>
      </c>
      <c r="F26" s="29">
        <f t="shared" si="0"/>
        <v>6</v>
      </c>
      <c r="G26" s="29">
        <f t="shared" si="0"/>
        <v>18</v>
      </c>
      <c r="H26" s="29">
        <f t="shared" si="0"/>
        <v>0</v>
      </c>
      <c r="I26" s="29">
        <f t="shared" si="0"/>
        <v>13</v>
      </c>
      <c r="J26" s="29">
        <f t="shared" si="0"/>
        <v>2</v>
      </c>
      <c r="K26" s="29">
        <f t="shared" si="0"/>
        <v>19</v>
      </c>
      <c r="L26" s="29">
        <f t="shared" si="0"/>
        <v>1</v>
      </c>
      <c r="M26" s="29">
        <f t="shared" si="0"/>
        <v>11</v>
      </c>
      <c r="N26" s="29">
        <f t="shared" si="0"/>
        <v>9</v>
      </c>
      <c r="O26" s="29">
        <f t="shared" si="0"/>
        <v>20</v>
      </c>
      <c r="P26" s="29">
        <f t="shared" si="0"/>
        <v>2</v>
      </c>
      <c r="Q26" s="29">
        <f t="shared" si="0"/>
        <v>8</v>
      </c>
      <c r="R26" s="29">
        <f t="shared" si="0"/>
        <v>5</v>
      </c>
      <c r="S26" s="24"/>
    </row>
    <row r="27" spans="1:24" ht="13.5" thickBot="1" x14ac:dyDescent="0.25">
      <c r="A27" s="18"/>
      <c r="B27" s="28" t="s">
        <v>11</v>
      </c>
      <c r="C27" s="30">
        <f>C26</f>
        <v>20</v>
      </c>
      <c r="D27" s="30">
        <f>D26</f>
        <v>2</v>
      </c>
      <c r="E27" s="30">
        <f>E26</f>
        <v>15</v>
      </c>
      <c r="F27" s="30">
        <f>F26</f>
        <v>6</v>
      </c>
      <c r="G27" s="30">
        <f t="shared" ref="G27:R27" si="1">SUM(C27,G26)</f>
        <v>38</v>
      </c>
      <c r="H27" s="30">
        <f t="shared" si="1"/>
        <v>2</v>
      </c>
      <c r="I27" s="30">
        <f t="shared" si="1"/>
        <v>28</v>
      </c>
      <c r="J27" s="30">
        <f t="shared" si="1"/>
        <v>8</v>
      </c>
      <c r="K27" s="30">
        <f t="shared" si="1"/>
        <v>57</v>
      </c>
      <c r="L27" s="30">
        <f t="shared" si="1"/>
        <v>3</v>
      </c>
      <c r="M27" s="30">
        <f t="shared" si="1"/>
        <v>39</v>
      </c>
      <c r="N27" s="30">
        <f t="shared" si="1"/>
        <v>17</v>
      </c>
      <c r="O27" s="31">
        <f t="shared" si="1"/>
        <v>77</v>
      </c>
      <c r="P27" s="30">
        <f t="shared" si="1"/>
        <v>5</v>
      </c>
      <c r="Q27" s="30">
        <f t="shared" si="1"/>
        <v>47</v>
      </c>
      <c r="R27" s="32">
        <f t="shared" si="1"/>
        <v>22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8" t="s">
        <v>219</v>
      </c>
      <c r="D29" s="199"/>
      <c r="E29" s="200"/>
      <c r="F29" s="4">
        <v>1</v>
      </c>
      <c r="G29" s="198" t="s">
        <v>43</v>
      </c>
      <c r="H29" s="199"/>
      <c r="I29" s="200"/>
      <c r="J29" s="4">
        <v>10</v>
      </c>
      <c r="K29" s="198" t="s">
        <v>125</v>
      </c>
      <c r="L29" s="199"/>
      <c r="M29" s="200"/>
      <c r="N29" s="4">
        <v>6</v>
      </c>
      <c r="O29" s="198" t="s">
        <v>145</v>
      </c>
      <c r="P29" s="199"/>
      <c r="Q29" s="200"/>
      <c r="R29" s="4">
        <v>2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42</v>
      </c>
      <c r="B31" s="86" t="str">
        <f t="shared" si="2"/>
        <v>Jonathan Pichardo</v>
      </c>
      <c r="C31" s="12">
        <v>3</v>
      </c>
      <c r="D31" s="13">
        <v>0</v>
      </c>
      <c r="E31" s="13">
        <v>2</v>
      </c>
      <c r="F31" s="14">
        <v>1</v>
      </c>
      <c r="G31" s="12">
        <v>3</v>
      </c>
      <c r="H31" s="13">
        <v>0</v>
      </c>
      <c r="I31" s="13">
        <v>2</v>
      </c>
      <c r="J31" s="14">
        <v>2</v>
      </c>
      <c r="K31" s="12">
        <v>2</v>
      </c>
      <c r="L31" s="13">
        <v>0</v>
      </c>
      <c r="M31" s="13">
        <v>2</v>
      </c>
      <c r="N31" s="114">
        <v>1</v>
      </c>
      <c r="O31" s="12">
        <v>4</v>
      </c>
      <c r="P31" s="13">
        <v>0</v>
      </c>
      <c r="Q31" s="13">
        <v>1</v>
      </c>
      <c r="R31" s="114">
        <v>1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30</v>
      </c>
      <c r="B32" s="86" t="str">
        <f t="shared" si="2"/>
        <v>Tamara Hale</v>
      </c>
      <c r="C32" s="12">
        <v>2</v>
      </c>
      <c r="D32" s="13">
        <v>0</v>
      </c>
      <c r="E32" s="13">
        <v>0</v>
      </c>
      <c r="F32" s="14">
        <v>0</v>
      </c>
      <c r="G32" s="12">
        <v>2</v>
      </c>
      <c r="H32" s="13">
        <v>0</v>
      </c>
      <c r="I32" s="13">
        <v>1</v>
      </c>
      <c r="J32" s="14">
        <v>0</v>
      </c>
      <c r="K32" s="12">
        <v>3</v>
      </c>
      <c r="L32" s="13">
        <v>0</v>
      </c>
      <c r="M32" s="13">
        <v>3</v>
      </c>
      <c r="N32" s="114">
        <v>0</v>
      </c>
      <c r="O32" s="12">
        <v>4</v>
      </c>
      <c r="P32" s="13">
        <v>0</v>
      </c>
      <c r="Q32" s="13">
        <v>3</v>
      </c>
      <c r="R32" s="114">
        <v>0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1</v>
      </c>
      <c r="B33" s="86" t="str">
        <f t="shared" si="2"/>
        <v>Roger Keeney</v>
      </c>
      <c r="C33" s="12">
        <v>3</v>
      </c>
      <c r="D33" s="13">
        <v>2</v>
      </c>
      <c r="E33" s="13">
        <v>0</v>
      </c>
      <c r="F33" s="14">
        <v>0</v>
      </c>
      <c r="G33" s="12">
        <v>3</v>
      </c>
      <c r="H33" s="13">
        <v>0</v>
      </c>
      <c r="I33" s="13">
        <v>1</v>
      </c>
      <c r="J33" s="14">
        <v>0</v>
      </c>
      <c r="K33" s="12">
        <v>4</v>
      </c>
      <c r="L33" s="13">
        <v>0</v>
      </c>
      <c r="M33" s="13">
        <v>3</v>
      </c>
      <c r="N33" s="114">
        <v>0</v>
      </c>
      <c r="O33" s="12">
        <v>4</v>
      </c>
      <c r="P33" s="13">
        <v>1</v>
      </c>
      <c r="Q33" s="13">
        <v>2</v>
      </c>
      <c r="R33" s="114">
        <v>1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2</v>
      </c>
      <c r="B34" s="86" t="str">
        <f t="shared" si="2"/>
        <v>Scean Atkinson</v>
      </c>
      <c r="C34" s="12">
        <v>3</v>
      </c>
      <c r="D34" s="13">
        <v>0</v>
      </c>
      <c r="E34" s="13">
        <v>2</v>
      </c>
      <c r="F34" s="14">
        <v>2</v>
      </c>
      <c r="G34" s="12">
        <v>2</v>
      </c>
      <c r="H34" s="13">
        <v>0</v>
      </c>
      <c r="I34" s="13">
        <v>1</v>
      </c>
      <c r="J34" s="14">
        <v>0</v>
      </c>
      <c r="K34" s="12">
        <v>3</v>
      </c>
      <c r="L34" s="13">
        <v>1</v>
      </c>
      <c r="M34" s="13">
        <v>2</v>
      </c>
      <c r="N34" s="114">
        <v>2</v>
      </c>
      <c r="O34" s="12">
        <v>3</v>
      </c>
      <c r="P34" s="13">
        <v>1</v>
      </c>
      <c r="Q34" s="13">
        <v>0</v>
      </c>
      <c r="R34" s="114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11</v>
      </c>
      <c r="B35" s="86" t="str">
        <f t="shared" si="2"/>
        <v>Ron Whorley</v>
      </c>
      <c r="C35" s="12">
        <v>3</v>
      </c>
      <c r="D35" s="13">
        <v>1</v>
      </c>
      <c r="E35" s="13">
        <v>2</v>
      </c>
      <c r="F35" s="14">
        <v>1</v>
      </c>
      <c r="G35" s="12">
        <v>3</v>
      </c>
      <c r="H35" s="13">
        <v>0</v>
      </c>
      <c r="I35" s="13">
        <v>2</v>
      </c>
      <c r="J35" s="14">
        <v>2</v>
      </c>
      <c r="K35" s="12">
        <v>3</v>
      </c>
      <c r="L35" s="13">
        <v>0</v>
      </c>
      <c r="M35" s="13">
        <v>2</v>
      </c>
      <c r="N35" s="114">
        <v>4</v>
      </c>
      <c r="O35" s="12">
        <v>4</v>
      </c>
      <c r="P35" s="13">
        <v>2</v>
      </c>
      <c r="Q35" s="13">
        <v>2</v>
      </c>
      <c r="R35" s="114">
        <v>2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9</v>
      </c>
      <c r="B36" s="86" t="str">
        <f t="shared" si="2"/>
        <v>Amanda Rush</v>
      </c>
      <c r="C36" s="12">
        <v>0</v>
      </c>
      <c r="D36" s="13">
        <v>0</v>
      </c>
      <c r="E36" s="13">
        <v>0</v>
      </c>
      <c r="F36" s="14">
        <v>0</v>
      </c>
      <c r="G36" s="12">
        <v>1</v>
      </c>
      <c r="H36" s="13">
        <v>0</v>
      </c>
      <c r="I36" s="13">
        <v>1</v>
      </c>
      <c r="J36" s="14">
        <v>0</v>
      </c>
      <c r="K36" s="12"/>
      <c r="L36" s="13"/>
      <c r="M36" s="13"/>
      <c r="N36" s="114"/>
      <c r="O36" s="12">
        <v>3</v>
      </c>
      <c r="P36" s="13">
        <v>0</v>
      </c>
      <c r="Q36" s="13">
        <v>3</v>
      </c>
      <c r="R36" s="114">
        <v>2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5</v>
      </c>
      <c r="B37" s="86" t="str">
        <f t="shared" si="2"/>
        <v>April McKaig</v>
      </c>
      <c r="C37" s="12">
        <v>1</v>
      </c>
      <c r="D37" s="13">
        <v>0</v>
      </c>
      <c r="E37" s="13">
        <v>0</v>
      </c>
      <c r="F37" s="14">
        <v>0</v>
      </c>
      <c r="G37" s="12">
        <v>0</v>
      </c>
      <c r="H37" s="13">
        <v>0</v>
      </c>
      <c r="I37" s="13">
        <v>0</v>
      </c>
      <c r="J37" s="14">
        <v>0</v>
      </c>
      <c r="K37" s="12">
        <v>1</v>
      </c>
      <c r="L37" s="13">
        <v>0</v>
      </c>
      <c r="M37" s="13">
        <v>1</v>
      </c>
      <c r="N37" s="114">
        <v>0</v>
      </c>
      <c r="O37" s="12"/>
      <c r="P37" s="13"/>
      <c r="Q37" s="13"/>
      <c r="R37" s="114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30</v>
      </c>
      <c r="B38" s="86" t="str">
        <f t="shared" si="2"/>
        <v>Dave Wancyzky</v>
      </c>
      <c r="C38" s="12"/>
      <c r="D38" s="13"/>
      <c r="E38" s="13"/>
      <c r="F38" s="14"/>
      <c r="G38" s="12">
        <v>1</v>
      </c>
      <c r="H38" s="13">
        <v>0</v>
      </c>
      <c r="I38" s="13">
        <v>1</v>
      </c>
      <c r="J38" s="14">
        <v>1</v>
      </c>
      <c r="K38" s="12"/>
      <c r="L38" s="13"/>
      <c r="M38" s="13"/>
      <c r="N38" s="114"/>
      <c r="O38" s="15"/>
      <c r="P38" s="13"/>
      <c r="Q38" s="13"/>
      <c r="R38" s="141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7</v>
      </c>
      <c r="B39" s="86" t="str">
        <f t="shared" si="2"/>
        <v>Jacob Whorley</v>
      </c>
      <c r="C39" s="12">
        <v>3</v>
      </c>
      <c r="D39" s="13">
        <v>0</v>
      </c>
      <c r="E39" s="13">
        <v>3</v>
      </c>
      <c r="F39" s="14">
        <v>0</v>
      </c>
      <c r="G39" s="12">
        <v>2</v>
      </c>
      <c r="H39" s="13">
        <v>0</v>
      </c>
      <c r="I39" s="13">
        <v>2</v>
      </c>
      <c r="J39" s="14">
        <v>3</v>
      </c>
      <c r="K39" s="12"/>
      <c r="L39" s="13"/>
      <c r="M39" s="13"/>
      <c r="N39" s="114"/>
      <c r="O39" s="15">
        <v>1</v>
      </c>
      <c r="P39" s="13">
        <v>1</v>
      </c>
      <c r="Q39" s="13">
        <v>0</v>
      </c>
      <c r="R39" s="16">
        <v>0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10</v>
      </c>
      <c r="B40" s="86" t="str">
        <f t="shared" si="2"/>
        <v>Ben Whorley</v>
      </c>
      <c r="C40" s="12"/>
      <c r="D40" s="13"/>
      <c r="E40" s="13"/>
      <c r="F40" s="14"/>
      <c r="G40" s="12">
        <v>1</v>
      </c>
      <c r="H40" s="13">
        <v>0</v>
      </c>
      <c r="I40" s="13">
        <v>1</v>
      </c>
      <c r="J40" s="14">
        <v>0</v>
      </c>
      <c r="K40" s="12">
        <v>3</v>
      </c>
      <c r="L40" s="13">
        <v>0</v>
      </c>
      <c r="M40" s="13">
        <v>3</v>
      </c>
      <c r="N40" s="114">
        <v>1</v>
      </c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50"/>
      <c r="E46" s="150"/>
      <c r="F46" s="14"/>
      <c r="G46" s="12"/>
      <c r="H46" s="150"/>
      <c r="I46" s="150"/>
      <c r="J46" s="14"/>
      <c r="K46" s="12"/>
      <c r="L46" s="150"/>
      <c r="M46" s="150"/>
      <c r="N46" s="14"/>
      <c r="O46" s="15"/>
      <c r="P46" s="150"/>
      <c r="Q46" s="150"/>
      <c r="R46" s="14"/>
      <c r="S46" s="17"/>
      <c r="U46" s="43"/>
      <c r="V46" s="39"/>
      <c r="W46" s="39"/>
      <c r="X46" s="39"/>
    </row>
    <row r="47" spans="1:24" s="151" customFormat="1" x14ac:dyDescent="0.2">
      <c r="A47" s="83">
        <f t="shared" si="2"/>
        <v>0</v>
      </c>
      <c r="B47" s="86">
        <f t="shared" si="2"/>
        <v>0</v>
      </c>
      <c r="C47" s="12"/>
      <c r="D47" s="150"/>
      <c r="E47" s="150"/>
      <c r="F47" s="14"/>
      <c r="G47" s="12"/>
      <c r="H47" s="150"/>
      <c r="I47" s="150"/>
      <c r="J47" s="14"/>
      <c r="K47" s="12"/>
      <c r="L47" s="150"/>
      <c r="M47" s="150"/>
      <c r="N47" s="14"/>
      <c r="O47" s="15"/>
      <c r="P47" s="150"/>
      <c r="Q47" s="150"/>
      <c r="R47" s="14"/>
      <c r="S47" s="17"/>
      <c r="U47" s="43"/>
      <c r="V47" s="39"/>
      <c r="W47" s="39"/>
      <c r="X47" s="39"/>
    </row>
    <row r="48" spans="1:24" s="151" customFormat="1" x14ac:dyDescent="0.2">
      <c r="A48" s="83">
        <f t="shared" si="2"/>
        <v>0</v>
      </c>
      <c r="B48" s="86">
        <f t="shared" si="2"/>
        <v>0</v>
      </c>
      <c r="C48" s="12"/>
      <c r="D48" s="150"/>
      <c r="E48" s="150"/>
      <c r="F48" s="14"/>
      <c r="G48" s="12"/>
      <c r="H48" s="150"/>
      <c r="I48" s="150"/>
      <c r="J48" s="14"/>
      <c r="K48" s="12"/>
      <c r="L48" s="150"/>
      <c r="M48" s="150"/>
      <c r="N48" s="14"/>
      <c r="O48" s="15"/>
      <c r="P48" s="150"/>
      <c r="Q48" s="150"/>
      <c r="R48" s="14"/>
      <c r="S48" s="17"/>
      <c r="U48" s="43"/>
      <c r="V48" s="39"/>
      <c r="W48" s="39"/>
      <c r="X48" s="39"/>
    </row>
    <row r="49" spans="1:30" s="151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6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Ben Whorley</v>
      </c>
      <c r="C50" s="20">
        <v>15</v>
      </c>
      <c r="D50" s="21">
        <v>3</v>
      </c>
      <c r="E50" s="21">
        <v>6</v>
      </c>
      <c r="F50" s="22">
        <v>4</v>
      </c>
      <c r="G50" s="20">
        <v>12</v>
      </c>
      <c r="H50" s="21">
        <v>0</v>
      </c>
      <c r="I50" s="21">
        <v>6</v>
      </c>
      <c r="J50" s="22">
        <v>8</v>
      </c>
      <c r="K50" s="20"/>
      <c r="L50" s="21"/>
      <c r="M50" s="21"/>
      <c r="N50" s="22"/>
      <c r="O50" s="20">
        <v>23</v>
      </c>
      <c r="P50" s="21">
        <v>5</v>
      </c>
      <c r="Q50" s="21">
        <v>11</v>
      </c>
      <c r="R50" s="23">
        <v>6</v>
      </c>
      <c r="S50" s="24"/>
      <c r="U50" s="39"/>
      <c r="V50" s="39"/>
      <c r="W50" s="39"/>
      <c r="X50" s="39"/>
    </row>
    <row r="51" spans="1:30" x14ac:dyDescent="0.2">
      <c r="A51" s="18"/>
      <c r="B51" s="166" t="str">
        <f>B23</f>
        <v>Dave Deekins</v>
      </c>
      <c r="C51" s="90"/>
      <c r="D51" s="56"/>
      <c r="E51" s="56"/>
      <c r="F51" s="91"/>
      <c r="G51" s="90">
        <v>6</v>
      </c>
      <c r="H51" s="56">
        <v>0</v>
      </c>
      <c r="I51" s="56">
        <v>6</v>
      </c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6" t="str">
        <f>B24</f>
        <v>April McKaig</v>
      </c>
      <c r="C52" s="90">
        <v>3</v>
      </c>
      <c r="D52" s="56">
        <v>0</v>
      </c>
      <c r="E52" s="56">
        <v>3</v>
      </c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51" customFormat="1" ht="13.5" thickBot="1" x14ac:dyDescent="0.25">
      <c r="A53" s="18"/>
      <c r="B53" s="166" t="str">
        <f>B25</f>
        <v>Jacob Whorley</v>
      </c>
      <c r="C53" s="90"/>
      <c r="D53" s="56"/>
      <c r="E53" s="56"/>
      <c r="F53" s="91"/>
      <c r="G53" s="90"/>
      <c r="H53" s="56"/>
      <c r="I53" s="56"/>
      <c r="J53" s="91"/>
      <c r="K53" s="90">
        <v>19</v>
      </c>
      <c r="L53" s="56">
        <v>1</v>
      </c>
      <c r="M53" s="56">
        <v>16</v>
      </c>
      <c r="N53" s="91">
        <v>8</v>
      </c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18</v>
      </c>
      <c r="D54" s="29">
        <f t="shared" si="3"/>
        <v>3</v>
      </c>
      <c r="E54" s="29">
        <f t="shared" si="3"/>
        <v>9</v>
      </c>
      <c r="F54" s="29">
        <f t="shared" si="3"/>
        <v>4</v>
      </c>
      <c r="G54" s="29">
        <f t="shared" si="3"/>
        <v>18</v>
      </c>
      <c r="H54" s="29">
        <f t="shared" si="3"/>
        <v>0</v>
      </c>
      <c r="I54" s="29">
        <f t="shared" si="3"/>
        <v>12</v>
      </c>
      <c r="J54" s="29">
        <f t="shared" si="3"/>
        <v>8</v>
      </c>
      <c r="K54" s="29">
        <f t="shared" si="3"/>
        <v>19</v>
      </c>
      <c r="L54" s="29">
        <f t="shared" si="3"/>
        <v>1</v>
      </c>
      <c r="M54" s="29">
        <f t="shared" si="3"/>
        <v>16</v>
      </c>
      <c r="N54" s="29">
        <f t="shared" si="3"/>
        <v>8</v>
      </c>
      <c r="O54" s="29">
        <f t="shared" si="3"/>
        <v>23</v>
      </c>
      <c r="P54" s="29">
        <f t="shared" si="3"/>
        <v>5</v>
      </c>
      <c r="Q54" s="29">
        <f t="shared" si="3"/>
        <v>11</v>
      </c>
      <c r="R54" s="29">
        <f t="shared" si="3"/>
        <v>6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95</v>
      </c>
      <c r="D55" s="30">
        <f>SUM(P27,D54)</f>
        <v>8</v>
      </c>
      <c r="E55" s="30">
        <f>SUM(Q27,E54)</f>
        <v>56</v>
      </c>
      <c r="F55" s="30">
        <f>SUM(R27,F54)</f>
        <v>26</v>
      </c>
      <c r="G55" s="30">
        <f t="shared" ref="G55:R55" si="4">SUM(C55,G54)</f>
        <v>113</v>
      </c>
      <c r="H55" s="30">
        <f t="shared" si="4"/>
        <v>8</v>
      </c>
      <c r="I55" s="30">
        <f t="shared" si="4"/>
        <v>68</v>
      </c>
      <c r="J55" s="30">
        <f t="shared" si="4"/>
        <v>34</v>
      </c>
      <c r="K55" s="30">
        <f t="shared" si="4"/>
        <v>132</v>
      </c>
      <c r="L55" s="30">
        <f t="shared" si="4"/>
        <v>9</v>
      </c>
      <c r="M55" s="30">
        <f t="shared" si="4"/>
        <v>84</v>
      </c>
      <c r="N55" s="30">
        <f t="shared" si="4"/>
        <v>42</v>
      </c>
      <c r="O55" s="31">
        <f t="shared" si="4"/>
        <v>155</v>
      </c>
      <c r="P55" s="30">
        <f t="shared" si="4"/>
        <v>14</v>
      </c>
      <c r="Q55" s="30">
        <f t="shared" si="4"/>
        <v>95</v>
      </c>
      <c r="R55" s="32">
        <f t="shared" si="4"/>
        <v>48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8"/>
      <c r="D57" s="199"/>
      <c r="E57" s="200"/>
      <c r="F57" s="49"/>
      <c r="G57" s="198"/>
      <c r="H57" s="199"/>
      <c r="I57" s="200"/>
      <c r="J57" s="49"/>
      <c r="K57" s="198"/>
      <c r="L57" s="199"/>
      <c r="M57" s="204"/>
      <c r="N57" s="50"/>
      <c r="O57" s="51" t="s">
        <v>14</v>
      </c>
      <c r="P57" s="52"/>
      <c r="Q57" s="4"/>
      <c r="R57" s="53">
        <f>SUM(F1,J1,N1,R1,F29,J29,N29,R29,F57,J57,N57)</f>
        <v>74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390</v>
      </c>
      <c r="AB58" s="57" t="s">
        <v>34</v>
      </c>
      <c r="AC58" s="57" t="s">
        <v>22</v>
      </c>
      <c r="AD58" s="104" t="s">
        <v>46</v>
      </c>
    </row>
    <row r="59" spans="1:30" ht="13.5" thickTop="1" x14ac:dyDescent="0.2">
      <c r="A59" s="83" t="str">
        <f t="shared" ref="A59:A76" si="5">A3</f>
        <v>42</v>
      </c>
      <c r="B59" s="86" t="str">
        <f t="shared" ref="B59:B76" si="6">B31</f>
        <v>Jonathan Pichardo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26</v>
      </c>
      <c r="P59" s="88">
        <f>SUM(D3,H3,L3,P3,D31,H31,L31,P31,D59,H59,L59)</f>
        <v>2</v>
      </c>
      <c r="Q59" s="88">
        <f>SUM(E3,I3,M3,Q3,E31,I31,M31,Q31,E59,I59,M59)</f>
        <v>13</v>
      </c>
      <c r="R59" s="89">
        <f>SUM(F3,J3,N3,R3,F31,J31,N31,R31,F59,J59,N59)</f>
        <v>8</v>
      </c>
      <c r="S59" s="84">
        <f>IF(O59=0,0,AVERAGE(P59/O59))</f>
        <v>7.6923076923076927E-2</v>
      </c>
      <c r="U59" s="43" t="s">
        <v>193</v>
      </c>
      <c r="V59" s="86" t="s">
        <v>222</v>
      </c>
      <c r="W59" s="59">
        <v>8</v>
      </c>
      <c r="X59" s="59">
        <v>8</v>
      </c>
      <c r="Y59" s="60">
        <v>7.6923076923076927E-2</v>
      </c>
      <c r="Z59" s="60" t="s">
        <v>114</v>
      </c>
      <c r="AA59" s="60">
        <v>1</v>
      </c>
      <c r="AB59" s="60" t="s">
        <v>114</v>
      </c>
      <c r="AC59" s="59">
        <v>8</v>
      </c>
      <c r="AD59" s="105">
        <v>7.6923076923076927E-2</v>
      </c>
    </row>
    <row r="60" spans="1:30" x14ac:dyDescent="0.2">
      <c r="A60" s="83" t="str">
        <f t="shared" si="5"/>
        <v>30</v>
      </c>
      <c r="B60" s="86" t="str">
        <f t="shared" si="6"/>
        <v>Tamara Hale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21</v>
      </c>
      <c r="P60" s="56">
        <f t="shared" si="7"/>
        <v>0</v>
      </c>
      <c r="Q60" s="56">
        <f t="shared" si="7"/>
        <v>14</v>
      </c>
      <c r="R60" s="91">
        <f t="shared" si="7"/>
        <v>1</v>
      </c>
      <c r="S60" s="85">
        <f t="shared" ref="S60:S76" si="8">IF(O60=0,0,AVERAGE(P60/O60))</f>
        <v>0</v>
      </c>
      <c r="U60" s="43" t="s">
        <v>153</v>
      </c>
      <c r="V60" s="86" t="s">
        <v>223</v>
      </c>
      <c r="W60" s="59">
        <v>1</v>
      </c>
      <c r="X60" s="59">
        <v>1</v>
      </c>
      <c r="Y60" s="60">
        <v>0</v>
      </c>
      <c r="Z60" s="60" t="s">
        <v>114</v>
      </c>
      <c r="AA60" s="60">
        <v>0.14285714285714285</v>
      </c>
      <c r="AB60" s="60" t="s">
        <v>114</v>
      </c>
      <c r="AC60" s="59">
        <v>7</v>
      </c>
      <c r="AD60" s="105">
        <v>0</v>
      </c>
    </row>
    <row r="61" spans="1:30" x14ac:dyDescent="0.2">
      <c r="A61" s="83" t="str">
        <f t="shared" si="5"/>
        <v>1</v>
      </c>
      <c r="B61" s="86" t="str">
        <f t="shared" si="6"/>
        <v>Roger Keeney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27</v>
      </c>
      <c r="P61" s="56">
        <f t="shared" si="9"/>
        <v>4</v>
      </c>
      <c r="Q61" s="56">
        <f t="shared" si="9"/>
        <v>14</v>
      </c>
      <c r="R61" s="91">
        <f t="shared" si="9"/>
        <v>3</v>
      </c>
      <c r="S61" s="85">
        <f t="shared" si="8"/>
        <v>0.14814814814814814</v>
      </c>
      <c r="U61" s="43" t="s">
        <v>136</v>
      </c>
      <c r="V61" s="86" t="s">
        <v>139</v>
      </c>
      <c r="W61" s="59">
        <v>3</v>
      </c>
      <c r="X61" s="59">
        <v>3</v>
      </c>
      <c r="Y61" s="60">
        <v>0.14814814814814814</v>
      </c>
      <c r="Z61" s="60" t="s">
        <v>114</v>
      </c>
      <c r="AA61" s="60">
        <v>0.375</v>
      </c>
      <c r="AB61" s="60" t="s">
        <v>114</v>
      </c>
      <c r="AC61" s="59">
        <v>8</v>
      </c>
      <c r="AD61" s="105">
        <v>0.14814814814814814</v>
      </c>
    </row>
    <row r="62" spans="1:30" x14ac:dyDescent="0.2">
      <c r="A62" s="83" t="str">
        <f t="shared" si="5"/>
        <v>2</v>
      </c>
      <c r="B62" s="86" t="str">
        <f t="shared" si="6"/>
        <v>Scean Atkinson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22</v>
      </c>
      <c r="P62" s="56">
        <f t="shared" si="10"/>
        <v>3</v>
      </c>
      <c r="Q62" s="56">
        <f t="shared" si="10"/>
        <v>12</v>
      </c>
      <c r="R62" s="91">
        <f t="shared" si="10"/>
        <v>5</v>
      </c>
      <c r="S62" s="85">
        <f t="shared" si="8"/>
        <v>0.13636363636363635</v>
      </c>
      <c r="U62" s="43" t="s">
        <v>134</v>
      </c>
      <c r="V62" s="86" t="s">
        <v>199</v>
      </c>
      <c r="W62" s="59">
        <v>5</v>
      </c>
      <c r="X62" s="59">
        <v>5</v>
      </c>
      <c r="Y62" s="60">
        <v>0.13636363636363635</v>
      </c>
      <c r="Z62" s="60" t="s">
        <v>114</v>
      </c>
      <c r="AA62" s="60">
        <v>0.625</v>
      </c>
      <c r="AB62" s="60" t="s">
        <v>114</v>
      </c>
      <c r="AC62" s="59">
        <v>8</v>
      </c>
      <c r="AD62" s="105">
        <v>0.13636363636363635</v>
      </c>
    </row>
    <row r="63" spans="1:30" x14ac:dyDescent="0.2">
      <c r="A63" s="83" t="str">
        <f t="shared" si="5"/>
        <v>11</v>
      </c>
      <c r="B63" s="86" t="str">
        <f t="shared" si="6"/>
        <v>Ron Whorley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25</v>
      </c>
      <c r="P63" s="56">
        <f t="shared" si="11"/>
        <v>4</v>
      </c>
      <c r="Q63" s="56">
        <f t="shared" si="11"/>
        <v>16</v>
      </c>
      <c r="R63" s="91">
        <f t="shared" si="11"/>
        <v>20</v>
      </c>
      <c r="S63" s="85">
        <f t="shared" si="8"/>
        <v>0.16</v>
      </c>
      <c r="U63" s="43" t="s">
        <v>135</v>
      </c>
      <c r="V63" s="86" t="s">
        <v>224</v>
      </c>
      <c r="W63" s="59">
        <v>20</v>
      </c>
      <c r="X63" s="59">
        <v>20</v>
      </c>
      <c r="Y63" s="60">
        <v>0.16</v>
      </c>
      <c r="Z63" s="60" t="s">
        <v>114</v>
      </c>
      <c r="AA63" s="60">
        <v>2.5</v>
      </c>
      <c r="AB63" s="60" t="s">
        <v>114</v>
      </c>
      <c r="AC63" s="59">
        <v>8</v>
      </c>
      <c r="AD63" s="105">
        <v>0.16</v>
      </c>
    </row>
    <row r="64" spans="1:30" x14ac:dyDescent="0.2">
      <c r="A64" s="83" t="str">
        <f t="shared" si="5"/>
        <v>9</v>
      </c>
      <c r="B64" s="86" t="str">
        <f t="shared" si="6"/>
        <v>Amanda Rush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11</v>
      </c>
      <c r="P64" s="56">
        <f t="shared" si="12"/>
        <v>0</v>
      </c>
      <c r="Q64" s="56">
        <f t="shared" si="12"/>
        <v>11</v>
      </c>
      <c r="R64" s="91">
        <f t="shared" si="12"/>
        <v>2</v>
      </c>
      <c r="S64" s="85">
        <f t="shared" si="8"/>
        <v>0</v>
      </c>
      <c r="U64" s="43" t="s">
        <v>128</v>
      </c>
      <c r="V64" s="86" t="s">
        <v>225</v>
      </c>
      <c r="W64" s="59">
        <v>2</v>
      </c>
      <c r="X64" s="59">
        <v>2</v>
      </c>
      <c r="Y64" s="60">
        <v>0</v>
      </c>
      <c r="Z64" s="60" t="s">
        <v>164</v>
      </c>
      <c r="AA64" s="60">
        <v>0.33333333333333331</v>
      </c>
      <c r="AB64" s="60" t="s">
        <v>114</v>
      </c>
      <c r="AC64" s="59">
        <v>6</v>
      </c>
      <c r="AD64" s="105">
        <v>0</v>
      </c>
    </row>
    <row r="65" spans="1:30" x14ac:dyDescent="0.2">
      <c r="A65" s="83" t="str">
        <f t="shared" si="5"/>
        <v>5</v>
      </c>
      <c r="B65" s="86" t="str">
        <f t="shared" si="6"/>
        <v>April McKaig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2</v>
      </c>
      <c r="P65" s="56">
        <f t="shared" si="13"/>
        <v>0</v>
      </c>
      <c r="Q65" s="56">
        <f t="shared" si="13"/>
        <v>1</v>
      </c>
      <c r="R65" s="91">
        <f t="shared" si="13"/>
        <v>0</v>
      </c>
      <c r="S65" s="85">
        <f t="shared" si="8"/>
        <v>0</v>
      </c>
      <c r="U65" s="43" t="s">
        <v>141</v>
      </c>
      <c r="V65" s="86" t="s">
        <v>335</v>
      </c>
      <c r="W65" s="59">
        <v>0</v>
      </c>
      <c r="X65" s="59" t="s">
        <v>391</v>
      </c>
      <c r="Y65" s="60">
        <v>0</v>
      </c>
      <c r="Z65" s="60" t="s">
        <v>164</v>
      </c>
      <c r="AA65" s="60">
        <v>0</v>
      </c>
      <c r="AB65" s="60" t="s">
        <v>114</v>
      </c>
      <c r="AC65" s="59">
        <v>5</v>
      </c>
      <c r="AD65" s="105">
        <v>0</v>
      </c>
    </row>
    <row r="66" spans="1:30" x14ac:dyDescent="0.2">
      <c r="A66" s="83" t="str">
        <f t="shared" si="5"/>
        <v>30</v>
      </c>
      <c r="B66" s="86" t="str">
        <f t="shared" si="6"/>
        <v>Dave Wancyzky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4</v>
      </c>
      <c r="P66" s="56">
        <f t="shared" si="14"/>
        <v>0</v>
      </c>
      <c r="Q66" s="56">
        <f t="shared" si="14"/>
        <v>3</v>
      </c>
      <c r="R66" s="91">
        <f t="shared" si="14"/>
        <v>4</v>
      </c>
      <c r="S66" s="85">
        <f t="shared" si="8"/>
        <v>0</v>
      </c>
      <c r="U66" s="43" t="s">
        <v>153</v>
      </c>
      <c r="V66" s="86" t="s">
        <v>226</v>
      </c>
      <c r="W66" s="59">
        <v>4</v>
      </c>
      <c r="X66" s="59">
        <v>4</v>
      </c>
      <c r="Y66" s="60">
        <v>0</v>
      </c>
      <c r="Z66" s="60" t="s">
        <v>164</v>
      </c>
      <c r="AA66" s="60">
        <v>2</v>
      </c>
      <c r="AB66" s="60" t="s">
        <v>161</v>
      </c>
      <c r="AC66" s="59">
        <v>2</v>
      </c>
      <c r="AD66" s="105">
        <v>0</v>
      </c>
    </row>
    <row r="67" spans="1:30" x14ac:dyDescent="0.2">
      <c r="A67" s="83" t="str">
        <f t="shared" si="5"/>
        <v>7</v>
      </c>
      <c r="B67" s="86" t="str">
        <f t="shared" si="6"/>
        <v>Jacob Whorley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13</v>
      </c>
      <c r="P67" s="56">
        <f t="shared" si="15"/>
        <v>1</v>
      </c>
      <c r="Q67" s="56">
        <f t="shared" si="15"/>
        <v>7</v>
      </c>
      <c r="R67" s="91">
        <f t="shared" si="15"/>
        <v>4</v>
      </c>
      <c r="S67" s="85">
        <f t="shared" si="8"/>
        <v>7.6923076923076927E-2</v>
      </c>
      <c r="U67" s="43" t="s">
        <v>132</v>
      </c>
      <c r="V67" s="86" t="s">
        <v>227</v>
      </c>
      <c r="W67" s="59">
        <v>4</v>
      </c>
      <c r="X67" s="59">
        <v>4</v>
      </c>
      <c r="Y67" s="60">
        <v>7.6923076923076927E-2</v>
      </c>
      <c r="Z67" s="60" t="s">
        <v>164</v>
      </c>
      <c r="AA67" s="60">
        <v>0.8</v>
      </c>
      <c r="AB67" s="60" t="s">
        <v>114</v>
      </c>
      <c r="AC67" s="59">
        <v>5</v>
      </c>
      <c r="AD67" s="105">
        <v>0.05</v>
      </c>
    </row>
    <row r="68" spans="1:30" x14ac:dyDescent="0.2">
      <c r="A68" s="83" t="str">
        <f t="shared" si="5"/>
        <v>10</v>
      </c>
      <c r="B68" s="86" t="str">
        <f t="shared" si="6"/>
        <v>Ben Whorley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4</v>
      </c>
      <c r="P68" s="56">
        <f t="shared" si="16"/>
        <v>0</v>
      </c>
      <c r="Q68" s="56">
        <f t="shared" si="16"/>
        <v>4</v>
      </c>
      <c r="R68" s="91">
        <f t="shared" si="16"/>
        <v>1</v>
      </c>
      <c r="S68" s="85">
        <f t="shared" si="8"/>
        <v>0</v>
      </c>
      <c r="U68" s="43" t="s">
        <v>229</v>
      </c>
      <c r="V68" s="86" t="s">
        <v>334</v>
      </c>
      <c r="W68" s="59">
        <v>1</v>
      </c>
      <c r="X68" s="59">
        <v>1</v>
      </c>
      <c r="Y68" s="60">
        <v>0</v>
      </c>
      <c r="Z68" s="60" t="s">
        <v>164</v>
      </c>
      <c r="AA68" s="60">
        <v>0.5</v>
      </c>
      <c r="AB68" s="60" t="s">
        <v>161</v>
      </c>
      <c r="AC68" s="59">
        <v>2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>
        <v>0</v>
      </c>
      <c r="V69" s="86">
        <v>0</v>
      </c>
      <c r="W69" s="59">
        <v>0</v>
      </c>
      <c r="X69" s="59" t="s">
        <v>391</v>
      </c>
      <c r="Y69" s="60">
        <v>0</v>
      </c>
      <c r="Z69" s="60" t="s">
        <v>164</v>
      </c>
      <c r="AA69" s="60">
        <v>0</v>
      </c>
      <c r="AB69" s="60" t="s">
        <v>161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391</v>
      </c>
      <c r="Y70" s="60">
        <v>0</v>
      </c>
      <c r="Z70" s="60" t="s">
        <v>164</v>
      </c>
      <c r="AA70" s="60">
        <v>0</v>
      </c>
      <c r="AB70" s="60" t="s">
        <v>161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391</v>
      </c>
      <c r="Y71" s="60">
        <v>0</v>
      </c>
      <c r="Z71" s="60" t="s">
        <v>164</v>
      </c>
      <c r="AA71" s="60">
        <v>0</v>
      </c>
      <c r="AB71" s="60" t="s">
        <v>161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391</v>
      </c>
      <c r="Y72" s="60">
        <v>0</v>
      </c>
      <c r="Z72" s="60" t="s">
        <v>164</v>
      </c>
      <c r="AA72" s="60">
        <v>0</v>
      </c>
      <c r="AB72" s="60" t="s">
        <v>161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391</v>
      </c>
      <c r="Y73" s="60">
        <v>0</v>
      </c>
      <c r="Z73" s="60" t="s">
        <v>164</v>
      </c>
      <c r="AA73" s="60">
        <v>0</v>
      </c>
      <c r="AB73" s="60" t="s">
        <v>161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7"/>
      <c r="D74" s="158"/>
      <c r="E74" s="158"/>
      <c r="F74" s="159"/>
      <c r="G74" s="157"/>
      <c r="H74" s="158"/>
      <c r="I74" s="158"/>
      <c r="J74" s="159"/>
      <c r="K74" s="157"/>
      <c r="L74" s="158"/>
      <c r="M74" s="158"/>
      <c r="N74" s="15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391</v>
      </c>
      <c r="Y74" s="60">
        <v>0</v>
      </c>
      <c r="Z74" s="60" t="s">
        <v>164</v>
      </c>
      <c r="AA74" s="60">
        <v>0</v>
      </c>
      <c r="AB74" s="60" t="s">
        <v>161</v>
      </c>
      <c r="AC74" s="59">
        <v>0</v>
      </c>
      <c r="AD74" s="105">
        <v>0</v>
      </c>
    </row>
    <row r="75" spans="1:30" s="151" customFormat="1" x14ac:dyDescent="0.2">
      <c r="A75" s="83">
        <f t="shared" si="5"/>
        <v>0</v>
      </c>
      <c r="B75" s="86">
        <f t="shared" si="6"/>
        <v>0</v>
      </c>
      <c r="C75" s="12"/>
      <c r="D75" s="150"/>
      <c r="E75" s="150"/>
      <c r="F75" s="14"/>
      <c r="G75" s="12"/>
      <c r="H75" s="150"/>
      <c r="I75" s="150"/>
      <c r="J75" s="14"/>
      <c r="K75" s="12"/>
      <c r="L75" s="150"/>
      <c r="M75" s="15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391</v>
      </c>
      <c r="Y75" s="60">
        <v>0</v>
      </c>
      <c r="Z75" s="60" t="s">
        <v>164</v>
      </c>
      <c r="AA75" s="60">
        <v>0</v>
      </c>
      <c r="AB75" s="60" t="s">
        <v>161</v>
      </c>
      <c r="AC75" s="59">
        <v>0</v>
      </c>
      <c r="AD75" s="105">
        <v>0</v>
      </c>
    </row>
    <row r="76" spans="1:30" s="151" customFormat="1" x14ac:dyDescent="0.2">
      <c r="A76" s="83">
        <f t="shared" si="5"/>
        <v>0</v>
      </c>
      <c r="B76" s="86">
        <f t="shared" si="6"/>
        <v>0</v>
      </c>
      <c r="C76" s="12"/>
      <c r="D76" s="150"/>
      <c r="E76" s="150"/>
      <c r="F76" s="14"/>
      <c r="G76" s="12"/>
      <c r="H76" s="150"/>
      <c r="I76" s="150"/>
      <c r="J76" s="14"/>
      <c r="K76" s="12"/>
      <c r="L76" s="150"/>
      <c r="M76" s="15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391</v>
      </c>
      <c r="Y76" s="60">
        <v>0</v>
      </c>
      <c r="Z76" s="60" t="s">
        <v>164</v>
      </c>
      <c r="AA76" s="60">
        <v>0</v>
      </c>
      <c r="AB76" s="60" t="s">
        <v>161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Ben Whorley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106</v>
      </c>
      <c r="P78" s="21">
        <f t="shared" si="25"/>
        <v>13</v>
      </c>
      <c r="Q78" s="162">
        <f t="shared" si="25"/>
        <v>55</v>
      </c>
      <c r="R78" s="161"/>
      <c r="S78" s="163">
        <f>SUM(Q78/O78)</f>
        <v>0.51886792452830188</v>
      </c>
      <c r="V78" s="56" t="s">
        <v>23</v>
      </c>
      <c r="W78" s="59">
        <v>48</v>
      </c>
      <c r="X78" s="59">
        <v>48</v>
      </c>
      <c r="Y78" s="61"/>
      <c r="Z78" s="61"/>
      <c r="AA78" s="61"/>
      <c r="AB78" s="61"/>
      <c r="AC78" s="62"/>
    </row>
    <row r="79" spans="1:30" x14ac:dyDescent="0.2">
      <c r="A79" s="11"/>
      <c r="B79" s="160" t="str">
        <f>B51</f>
        <v>Dave Deekins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27</v>
      </c>
      <c r="P79" s="56">
        <f t="shared" si="25"/>
        <v>0</v>
      </c>
      <c r="Q79" s="56">
        <f t="shared" si="25"/>
        <v>21</v>
      </c>
      <c r="R79" s="91"/>
      <c r="S79" s="164">
        <f>SUM(Q79/O79)</f>
        <v>0.77777777777777779</v>
      </c>
      <c r="V79" s="67" t="s">
        <v>24</v>
      </c>
      <c r="W79" s="62"/>
      <c r="X79" s="62"/>
      <c r="Y79" s="68">
        <v>0.16</v>
      </c>
      <c r="Z79" s="68"/>
      <c r="AA79" s="68">
        <v>2.5</v>
      </c>
      <c r="AB79" s="68"/>
      <c r="AC79" s="62"/>
    </row>
    <row r="80" spans="1:30" x14ac:dyDescent="0.2">
      <c r="A80" s="11"/>
      <c r="B80" s="160" t="str">
        <f>B52</f>
        <v>April McKaig</v>
      </c>
      <c r="C80" s="12"/>
      <c r="D80" s="150"/>
      <c r="E80" s="150"/>
      <c r="F80" s="14"/>
      <c r="G80" s="12"/>
      <c r="H80" s="150"/>
      <c r="I80" s="150"/>
      <c r="J80" s="14"/>
      <c r="K80" s="12"/>
      <c r="L80" s="150"/>
      <c r="M80" s="150"/>
      <c r="N80" s="14"/>
      <c r="O80" s="90">
        <f t="shared" si="25"/>
        <v>3</v>
      </c>
      <c r="P80" s="56">
        <f t="shared" si="25"/>
        <v>0</v>
      </c>
      <c r="Q80" s="56">
        <f t="shared" si="25"/>
        <v>3</v>
      </c>
      <c r="R80" s="91"/>
      <c r="S80" s="164">
        <f>SUM(Q80/O80)</f>
        <v>1</v>
      </c>
      <c r="V80" s="67"/>
      <c r="W80" s="62"/>
      <c r="X80" s="62"/>
      <c r="Y80" s="68"/>
      <c r="Z80" s="68"/>
      <c r="AA80" s="68"/>
      <c r="AB80" s="68"/>
      <c r="AC80" s="62"/>
    </row>
    <row r="81" spans="1:29" s="151" customFormat="1" ht="13.5" thickBot="1" x14ac:dyDescent="0.25">
      <c r="A81" s="179"/>
      <c r="B81" s="160" t="str">
        <f>B53</f>
        <v>Jacob Whorley</v>
      </c>
      <c r="C81" s="181"/>
      <c r="D81" s="182"/>
      <c r="E81" s="182"/>
      <c r="F81" s="183"/>
      <c r="G81" s="181"/>
      <c r="H81" s="182"/>
      <c r="I81" s="182"/>
      <c r="J81" s="183"/>
      <c r="K81" s="181"/>
      <c r="L81" s="182"/>
      <c r="M81" s="182"/>
      <c r="N81" s="183"/>
      <c r="O81" s="25">
        <f t="shared" si="25"/>
        <v>19</v>
      </c>
      <c r="P81" s="26">
        <f t="shared" si="25"/>
        <v>1</v>
      </c>
      <c r="Q81" s="26">
        <f t="shared" si="25"/>
        <v>16</v>
      </c>
      <c r="R81" s="27"/>
      <c r="S81" s="165">
        <f>SUM(Q81/O81)</f>
        <v>0.84210526315789469</v>
      </c>
      <c r="V81" s="67"/>
      <c r="W81" s="180"/>
      <c r="X81" s="180"/>
      <c r="Y81" s="68"/>
      <c r="Z81" s="68"/>
      <c r="AA81" s="68"/>
      <c r="AB81" s="68"/>
      <c r="AC81" s="180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155</v>
      </c>
      <c r="P82" s="29">
        <f t="shared" si="26"/>
        <v>14</v>
      </c>
      <c r="Q82" s="29">
        <f t="shared" si="26"/>
        <v>95</v>
      </c>
      <c r="R82" s="29">
        <f t="shared" si="26"/>
        <v>48</v>
      </c>
      <c r="S82" s="69">
        <f>AVERAGE(P82/O82)</f>
        <v>9.0322580645161285E-2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155</v>
      </c>
      <c r="D83" s="29">
        <f>SUM(P55,D82)</f>
        <v>14</v>
      </c>
      <c r="E83" s="29">
        <f>SUM(Q55,E82)</f>
        <v>95</v>
      </c>
      <c r="F83" s="29">
        <f>SUM(R55,F82)</f>
        <v>48</v>
      </c>
      <c r="G83" s="29">
        <f t="shared" ref="G83:M83" si="27">SUM(C83,G82)</f>
        <v>155</v>
      </c>
      <c r="H83" s="29">
        <f t="shared" si="27"/>
        <v>14</v>
      </c>
      <c r="I83" s="29">
        <f t="shared" si="27"/>
        <v>95</v>
      </c>
      <c r="J83" s="29">
        <f t="shared" si="27"/>
        <v>48</v>
      </c>
      <c r="K83" s="29">
        <f t="shared" si="27"/>
        <v>155</v>
      </c>
      <c r="L83" s="29">
        <f t="shared" si="27"/>
        <v>14</v>
      </c>
      <c r="M83" s="29">
        <f t="shared" si="27"/>
        <v>95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0.76666666666666661</v>
      </c>
      <c r="V84" s="201" t="s">
        <v>25</v>
      </c>
      <c r="W84" s="202"/>
      <c r="X84" s="203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0.90540540540540537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8</v>
      </c>
      <c r="E86" s="73" t="s">
        <v>32</v>
      </c>
      <c r="V86" s="77" t="s">
        <v>29</v>
      </c>
      <c r="W86" s="61" t="s">
        <v>334</v>
      </c>
      <c r="X86" s="79">
        <v>0.48113207547169812</v>
      </c>
      <c r="Y86" s="62" t="s">
        <v>165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343</v>
      </c>
      <c r="X87" s="167">
        <v>0.22222222222222221</v>
      </c>
      <c r="Y87" s="62" t="s">
        <v>165</v>
      </c>
      <c r="Z87" s="62"/>
      <c r="AA87" s="62"/>
      <c r="AB87" s="62"/>
      <c r="AC87" s="62"/>
    </row>
    <row r="88" spans="1:29" x14ac:dyDescent="0.2">
      <c r="V88" s="77" t="s">
        <v>29</v>
      </c>
      <c r="W88" s="61" t="s">
        <v>335</v>
      </c>
      <c r="X88" s="167">
        <v>0</v>
      </c>
      <c r="Y88" s="62" t="s">
        <v>165</v>
      </c>
    </row>
    <row r="89" spans="1:29" x14ac:dyDescent="0.2">
      <c r="V89" s="80" t="s">
        <v>29</v>
      </c>
      <c r="W89" s="81" t="s">
        <v>227</v>
      </c>
      <c r="X89" s="82">
        <v>0.15789473684210531</v>
      </c>
      <c r="Y89" s="180" t="s">
        <v>165</v>
      </c>
    </row>
  </sheetData>
  <sheetProtection sheet="1" objects="1" scenarios="1"/>
  <sortState ref="T3:T11">
    <sortCondition ref="T3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120" priority="5" stopIfTrue="1" operator="equal">
      <formula>$Y$79</formula>
    </cfRule>
  </conditionalFormatting>
  <conditionalFormatting sqref="AA59:AB74 AA77:AB77">
    <cfRule type="cellIs" dxfId="119" priority="6" stopIfTrue="1" operator="equal">
      <formula>$AA$79</formula>
    </cfRule>
  </conditionalFormatting>
  <conditionalFormatting sqref="Y75:Z75">
    <cfRule type="cellIs" dxfId="118" priority="3" stopIfTrue="1" operator="equal">
      <formula>$Y$79</formula>
    </cfRule>
  </conditionalFormatting>
  <conditionalFormatting sqref="AA75:AB75">
    <cfRule type="cellIs" dxfId="117" priority="4" stopIfTrue="1" operator="equal">
      <formula>$AA$79</formula>
    </cfRule>
  </conditionalFormatting>
  <conditionalFormatting sqref="Y76:Z76">
    <cfRule type="cellIs" dxfId="116" priority="1" stopIfTrue="1" operator="equal">
      <formula>$Y$79</formula>
    </cfRule>
  </conditionalFormatting>
  <conditionalFormatting sqref="AA76:AB76">
    <cfRule type="cellIs" dxfId="115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98" t="s">
        <v>145</v>
      </c>
      <c r="D1" s="199"/>
      <c r="E1" s="200"/>
      <c r="F1" s="4">
        <v>3</v>
      </c>
      <c r="G1" s="198" t="s">
        <v>219</v>
      </c>
      <c r="H1" s="199"/>
      <c r="I1" s="200"/>
      <c r="J1" s="4">
        <v>3</v>
      </c>
      <c r="K1" s="198" t="s">
        <v>39</v>
      </c>
      <c r="L1" s="199"/>
      <c r="M1" s="200"/>
      <c r="N1" s="4">
        <v>15</v>
      </c>
      <c r="O1" s="205" t="s">
        <v>43</v>
      </c>
      <c r="P1" s="199"/>
      <c r="Q1" s="200"/>
      <c r="R1" s="5">
        <v>2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233</v>
      </c>
      <c r="B3" s="86" t="s">
        <v>197</v>
      </c>
      <c r="C3" s="12">
        <v>5</v>
      </c>
      <c r="D3" s="13">
        <v>4</v>
      </c>
      <c r="E3" s="13">
        <v>1</v>
      </c>
      <c r="F3" s="14">
        <v>1</v>
      </c>
      <c r="G3" s="12">
        <v>5</v>
      </c>
      <c r="H3" s="13">
        <v>3</v>
      </c>
      <c r="I3" s="13">
        <v>0</v>
      </c>
      <c r="J3" s="14">
        <v>0</v>
      </c>
      <c r="K3" s="12">
        <v>4</v>
      </c>
      <c r="L3" s="13">
        <v>1</v>
      </c>
      <c r="M3" s="13">
        <v>0</v>
      </c>
      <c r="N3" s="14">
        <v>1</v>
      </c>
      <c r="O3" s="12">
        <v>3</v>
      </c>
      <c r="P3" s="13">
        <v>0</v>
      </c>
      <c r="Q3" s="13">
        <v>0</v>
      </c>
      <c r="R3" s="14">
        <v>1</v>
      </c>
      <c r="S3" s="17"/>
    </row>
    <row r="4" spans="1:20" x14ac:dyDescent="0.2">
      <c r="A4" s="83" t="s">
        <v>146</v>
      </c>
      <c r="B4" s="86" t="s">
        <v>363</v>
      </c>
      <c r="C4" s="12">
        <v>0</v>
      </c>
      <c r="D4" s="13">
        <v>0</v>
      </c>
      <c r="E4" s="13">
        <v>0</v>
      </c>
      <c r="F4" s="14">
        <v>0</v>
      </c>
      <c r="G4" s="127">
        <v>1</v>
      </c>
      <c r="H4" s="128">
        <v>0</v>
      </c>
      <c r="I4" s="128">
        <v>0</v>
      </c>
      <c r="J4" s="129">
        <v>0</v>
      </c>
      <c r="K4" s="127">
        <v>1</v>
      </c>
      <c r="L4" s="128">
        <v>0</v>
      </c>
      <c r="M4" s="128">
        <v>1</v>
      </c>
      <c r="N4" s="129">
        <v>0</v>
      </c>
      <c r="O4" s="12"/>
      <c r="P4" s="13"/>
      <c r="Q4" s="13"/>
      <c r="R4" s="14"/>
      <c r="S4" s="17"/>
      <c r="T4" s="99"/>
    </row>
    <row r="5" spans="1:20" x14ac:dyDescent="0.2">
      <c r="A5" s="83" t="s">
        <v>262</v>
      </c>
      <c r="B5" s="86" t="s">
        <v>364</v>
      </c>
      <c r="C5" s="12">
        <v>5</v>
      </c>
      <c r="D5" s="13">
        <v>2</v>
      </c>
      <c r="E5" s="13">
        <v>1</v>
      </c>
      <c r="F5" s="14">
        <v>0</v>
      </c>
      <c r="G5" s="127">
        <v>5</v>
      </c>
      <c r="H5" s="128">
        <v>1</v>
      </c>
      <c r="I5" s="128">
        <v>3</v>
      </c>
      <c r="J5" s="129">
        <v>2</v>
      </c>
      <c r="K5" s="127">
        <v>3</v>
      </c>
      <c r="L5" s="128">
        <v>1</v>
      </c>
      <c r="M5" s="128">
        <v>1</v>
      </c>
      <c r="N5" s="129">
        <v>0</v>
      </c>
      <c r="O5" s="12">
        <v>3</v>
      </c>
      <c r="P5" s="13">
        <v>2</v>
      </c>
      <c r="Q5" s="13">
        <v>1</v>
      </c>
      <c r="R5" s="14">
        <v>2</v>
      </c>
      <c r="S5" s="17"/>
      <c r="T5" s="99"/>
    </row>
    <row r="6" spans="1:20" x14ac:dyDescent="0.2">
      <c r="A6" s="83" t="s">
        <v>228</v>
      </c>
      <c r="B6" s="86" t="s">
        <v>263</v>
      </c>
      <c r="C6" s="12">
        <v>5</v>
      </c>
      <c r="D6" s="13">
        <v>1</v>
      </c>
      <c r="E6" s="13">
        <v>3</v>
      </c>
      <c r="F6" s="14">
        <v>0</v>
      </c>
      <c r="G6" s="127">
        <v>4</v>
      </c>
      <c r="H6" s="128">
        <v>2</v>
      </c>
      <c r="I6" s="128">
        <v>1</v>
      </c>
      <c r="J6" s="129">
        <v>0</v>
      </c>
      <c r="K6" s="127">
        <v>4</v>
      </c>
      <c r="L6" s="128">
        <v>1</v>
      </c>
      <c r="M6" s="128">
        <v>2</v>
      </c>
      <c r="N6" s="129">
        <v>1</v>
      </c>
      <c r="O6" s="12">
        <v>3</v>
      </c>
      <c r="P6" s="13">
        <v>1</v>
      </c>
      <c r="Q6" s="13">
        <v>0</v>
      </c>
      <c r="R6" s="14">
        <v>1</v>
      </c>
      <c r="S6" s="17" t="s">
        <v>8</v>
      </c>
      <c r="T6" s="99"/>
    </row>
    <row r="7" spans="1:20" x14ac:dyDescent="0.2">
      <c r="A7" s="83" t="s">
        <v>264</v>
      </c>
      <c r="B7" s="86" t="s">
        <v>151</v>
      </c>
      <c r="C7" s="12">
        <v>4</v>
      </c>
      <c r="D7" s="13">
        <v>2</v>
      </c>
      <c r="E7" s="13">
        <v>0</v>
      </c>
      <c r="F7" s="14">
        <v>0</v>
      </c>
      <c r="G7" s="127">
        <v>5</v>
      </c>
      <c r="H7" s="128">
        <v>1</v>
      </c>
      <c r="I7" s="128">
        <v>3</v>
      </c>
      <c r="J7" s="129">
        <v>0</v>
      </c>
      <c r="K7" s="127">
        <v>4</v>
      </c>
      <c r="L7" s="128">
        <v>1</v>
      </c>
      <c r="M7" s="128">
        <v>1</v>
      </c>
      <c r="N7" s="129">
        <v>0</v>
      </c>
      <c r="O7" s="12">
        <v>2</v>
      </c>
      <c r="P7" s="13">
        <v>0</v>
      </c>
      <c r="Q7" s="13">
        <v>0</v>
      </c>
      <c r="R7" s="14">
        <v>0</v>
      </c>
      <c r="S7" s="17"/>
      <c r="T7" s="99"/>
    </row>
    <row r="8" spans="1:20" x14ac:dyDescent="0.2">
      <c r="A8" s="83" t="s">
        <v>135</v>
      </c>
      <c r="B8" s="86" t="s">
        <v>265</v>
      </c>
      <c r="C8" s="12">
        <v>0</v>
      </c>
      <c r="D8" s="13">
        <v>0</v>
      </c>
      <c r="E8" s="13">
        <v>0</v>
      </c>
      <c r="F8" s="14">
        <v>0</v>
      </c>
      <c r="G8" s="127">
        <v>0</v>
      </c>
      <c r="H8" s="128">
        <v>0</v>
      </c>
      <c r="I8" s="128">
        <v>0</v>
      </c>
      <c r="J8" s="129">
        <v>0</v>
      </c>
      <c r="K8" s="127">
        <v>0</v>
      </c>
      <c r="L8" s="128">
        <v>0</v>
      </c>
      <c r="M8" s="128">
        <v>0</v>
      </c>
      <c r="N8" s="129">
        <v>1</v>
      </c>
      <c r="O8" s="12">
        <v>3</v>
      </c>
      <c r="P8" s="13">
        <v>0</v>
      </c>
      <c r="Q8" s="13">
        <v>1</v>
      </c>
      <c r="R8" s="14">
        <v>1</v>
      </c>
      <c r="S8" s="17"/>
      <c r="T8" s="169"/>
    </row>
    <row r="9" spans="1:20" x14ac:dyDescent="0.2">
      <c r="A9" s="83" t="s">
        <v>132</v>
      </c>
      <c r="B9" s="86" t="s">
        <v>103</v>
      </c>
      <c r="C9" s="12">
        <v>4</v>
      </c>
      <c r="D9" s="13">
        <v>2</v>
      </c>
      <c r="E9" s="13">
        <v>0</v>
      </c>
      <c r="F9" s="14">
        <v>5</v>
      </c>
      <c r="G9" s="127">
        <v>4</v>
      </c>
      <c r="H9" s="128">
        <v>2</v>
      </c>
      <c r="I9" s="128">
        <v>0</v>
      </c>
      <c r="J9" s="129">
        <v>7</v>
      </c>
      <c r="K9" s="127">
        <v>3</v>
      </c>
      <c r="L9" s="128">
        <v>0</v>
      </c>
      <c r="M9" s="128">
        <v>0</v>
      </c>
      <c r="N9" s="129">
        <v>4</v>
      </c>
      <c r="O9" s="12">
        <v>0</v>
      </c>
      <c r="P9" s="13">
        <v>0</v>
      </c>
      <c r="Q9" s="13">
        <v>0</v>
      </c>
      <c r="R9" s="14">
        <v>5</v>
      </c>
      <c r="S9" s="17"/>
      <c r="T9" s="151"/>
    </row>
    <row r="10" spans="1:20" x14ac:dyDescent="0.2">
      <c r="A10" s="83" t="s">
        <v>242</v>
      </c>
      <c r="B10" s="86" t="s">
        <v>152</v>
      </c>
      <c r="C10" s="12">
        <v>3</v>
      </c>
      <c r="D10" s="13">
        <v>1</v>
      </c>
      <c r="E10" s="13">
        <v>1</v>
      </c>
      <c r="F10" s="14">
        <v>0</v>
      </c>
      <c r="G10" s="127">
        <v>3</v>
      </c>
      <c r="H10" s="128">
        <v>1</v>
      </c>
      <c r="I10" s="128">
        <v>1</v>
      </c>
      <c r="J10" s="129">
        <v>0</v>
      </c>
      <c r="K10" s="127">
        <v>2</v>
      </c>
      <c r="L10" s="128">
        <v>0</v>
      </c>
      <c r="M10" s="128">
        <v>1</v>
      </c>
      <c r="N10" s="129">
        <v>0</v>
      </c>
      <c r="O10" s="12">
        <v>3</v>
      </c>
      <c r="P10" s="13">
        <v>0</v>
      </c>
      <c r="Q10" s="13">
        <v>2</v>
      </c>
      <c r="R10" s="14">
        <v>0</v>
      </c>
      <c r="S10" s="17"/>
      <c r="T10" s="99"/>
    </row>
    <row r="11" spans="1:20" x14ac:dyDescent="0.2">
      <c r="A11" s="83" t="s">
        <v>266</v>
      </c>
      <c r="B11" s="86" t="s">
        <v>267</v>
      </c>
      <c r="C11" s="12">
        <v>1</v>
      </c>
      <c r="D11" s="13">
        <v>0</v>
      </c>
      <c r="E11" s="13">
        <v>0</v>
      </c>
      <c r="F11" s="14">
        <v>0</v>
      </c>
      <c r="G11" s="127">
        <v>1</v>
      </c>
      <c r="H11" s="128">
        <v>0</v>
      </c>
      <c r="I11" s="128">
        <v>0</v>
      </c>
      <c r="J11" s="129">
        <v>0</v>
      </c>
      <c r="K11" s="127">
        <v>1</v>
      </c>
      <c r="L11" s="128">
        <v>1</v>
      </c>
      <c r="M11" s="128">
        <v>0</v>
      </c>
      <c r="N11" s="129">
        <v>0</v>
      </c>
      <c r="O11" s="15">
        <v>1</v>
      </c>
      <c r="P11" s="13">
        <v>0</v>
      </c>
      <c r="Q11" s="13">
        <v>1</v>
      </c>
      <c r="R11" s="16">
        <v>0</v>
      </c>
      <c r="S11" s="17"/>
      <c r="T11" s="99"/>
    </row>
    <row r="12" spans="1:20" x14ac:dyDescent="0.2">
      <c r="A12" s="83" t="s">
        <v>153</v>
      </c>
      <c r="B12" s="86" t="s">
        <v>365</v>
      </c>
      <c r="C12" s="12"/>
      <c r="D12" s="13"/>
      <c r="E12" s="13"/>
      <c r="F12" s="14"/>
      <c r="G12" s="127">
        <v>0</v>
      </c>
      <c r="H12" s="128">
        <v>0</v>
      </c>
      <c r="I12" s="128">
        <v>0</v>
      </c>
      <c r="J12" s="129">
        <v>0</v>
      </c>
      <c r="K12" s="127">
        <v>1</v>
      </c>
      <c r="L12" s="128">
        <v>0</v>
      </c>
      <c r="M12" s="128">
        <v>1</v>
      </c>
      <c r="N12" s="129">
        <v>0</v>
      </c>
      <c r="O12" s="15"/>
      <c r="P12" s="13"/>
      <c r="Q12" s="13"/>
      <c r="R12" s="16"/>
      <c r="S12" s="17"/>
      <c r="T12" s="99"/>
    </row>
    <row r="13" spans="1:20" x14ac:dyDescent="0.2">
      <c r="A13" s="83"/>
      <c r="B13" s="86"/>
      <c r="C13" s="12"/>
      <c r="D13" s="13"/>
      <c r="E13" s="13"/>
      <c r="F13" s="14"/>
      <c r="G13" s="127"/>
      <c r="H13" s="128"/>
      <c r="I13" s="128"/>
      <c r="J13" s="129"/>
      <c r="K13" s="127"/>
      <c r="L13" s="128"/>
      <c r="M13" s="128"/>
      <c r="N13" s="129"/>
      <c r="O13" s="15"/>
      <c r="P13" s="13"/>
      <c r="Q13" s="13"/>
      <c r="R13" s="16"/>
      <c r="S13" s="17"/>
      <c r="T13" s="99"/>
    </row>
    <row r="14" spans="1:20" x14ac:dyDescent="0.2">
      <c r="A14" s="83"/>
      <c r="B14" s="86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5"/>
      <c r="P14" s="13"/>
      <c r="Q14" s="13"/>
      <c r="R14" s="16"/>
      <c r="S14" s="17"/>
    </row>
    <row r="15" spans="1:20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5"/>
      <c r="P15" s="13"/>
      <c r="Q15" s="13"/>
      <c r="R15" s="16"/>
      <c r="S15" s="17"/>
    </row>
    <row r="16" spans="1:20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5"/>
      <c r="P16" s="13"/>
      <c r="Q16" s="13"/>
      <c r="R16" s="16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</row>
    <row r="18" spans="1:24" x14ac:dyDescent="0.2">
      <c r="A18" s="83"/>
      <c r="B18" s="86"/>
      <c r="C18" s="12"/>
      <c r="D18" s="150"/>
      <c r="E18" s="150"/>
      <c r="F18" s="14"/>
      <c r="G18" s="12"/>
      <c r="H18" s="150"/>
      <c r="I18" s="150"/>
      <c r="J18" s="14"/>
      <c r="K18" s="12"/>
      <c r="L18" s="150"/>
      <c r="M18" s="150"/>
      <c r="N18" s="14"/>
      <c r="O18" s="15"/>
      <c r="P18" s="150"/>
      <c r="Q18" s="150"/>
      <c r="R18" s="14"/>
      <c r="S18" s="17"/>
    </row>
    <row r="19" spans="1:24" s="151" customFormat="1" x14ac:dyDescent="0.2">
      <c r="A19" s="83"/>
      <c r="B19" s="86"/>
      <c r="C19" s="12"/>
      <c r="D19" s="150"/>
      <c r="E19" s="150"/>
      <c r="F19" s="14"/>
      <c r="G19" s="12"/>
      <c r="H19" s="150"/>
      <c r="I19" s="150"/>
      <c r="J19" s="14"/>
      <c r="K19" s="12"/>
      <c r="L19" s="150"/>
      <c r="M19" s="150"/>
      <c r="N19" s="14"/>
      <c r="O19" s="15"/>
      <c r="P19" s="150"/>
      <c r="Q19" s="150"/>
      <c r="R19" s="14"/>
      <c r="S19" s="17"/>
    </row>
    <row r="20" spans="1:24" s="151" customFormat="1" x14ac:dyDescent="0.2">
      <c r="A20" s="83"/>
      <c r="B20" s="86"/>
      <c r="C20" s="12"/>
      <c r="D20" s="150"/>
      <c r="E20" s="150"/>
      <c r="F20" s="14"/>
      <c r="G20" s="12"/>
      <c r="H20" s="150"/>
      <c r="I20" s="150"/>
      <c r="J20" s="14"/>
      <c r="K20" s="12"/>
      <c r="L20" s="150"/>
      <c r="M20" s="150"/>
      <c r="N20" s="14"/>
      <c r="O20" s="15"/>
      <c r="P20" s="150"/>
      <c r="Q20" s="150"/>
      <c r="R20" s="14"/>
      <c r="S20" s="17"/>
    </row>
    <row r="21" spans="1:24" s="151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56"/>
      <c r="P21" s="117"/>
      <c r="Q21" s="117"/>
      <c r="R21" s="119"/>
      <c r="S21" s="17"/>
    </row>
    <row r="22" spans="1:24" x14ac:dyDescent="0.2">
      <c r="A22" s="18" t="s">
        <v>9</v>
      </c>
      <c r="B22" s="173" t="s">
        <v>56</v>
      </c>
      <c r="C22" s="20">
        <v>27</v>
      </c>
      <c r="D22" s="21">
        <v>12</v>
      </c>
      <c r="E22" s="21">
        <v>6</v>
      </c>
      <c r="F22" s="22">
        <v>6</v>
      </c>
      <c r="G22" s="20">
        <v>28</v>
      </c>
      <c r="H22" s="21">
        <v>10</v>
      </c>
      <c r="I22" s="21">
        <v>8</v>
      </c>
      <c r="J22" s="22">
        <v>9</v>
      </c>
      <c r="K22" s="20">
        <v>23</v>
      </c>
      <c r="L22" s="21">
        <v>5</v>
      </c>
      <c r="M22" s="21">
        <v>7</v>
      </c>
      <c r="N22" s="22">
        <v>7</v>
      </c>
      <c r="O22" s="20">
        <v>18</v>
      </c>
      <c r="P22" s="21">
        <v>3</v>
      </c>
      <c r="Q22" s="21">
        <v>5</v>
      </c>
      <c r="R22" s="23">
        <v>10</v>
      </c>
      <c r="S22" s="24"/>
    </row>
    <row r="23" spans="1:24" x14ac:dyDescent="0.2">
      <c r="A23" s="18"/>
      <c r="B23" s="174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51" customFormat="1" ht="13.5" thickBot="1" x14ac:dyDescent="0.25">
      <c r="A25" s="18"/>
      <c r="B25" s="16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27</v>
      </c>
      <c r="D26" s="29">
        <f t="shared" si="0"/>
        <v>12</v>
      </c>
      <c r="E26" s="29">
        <f t="shared" si="0"/>
        <v>6</v>
      </c>
      <c r="F26" s="29">
        <f t="shared" si="0"/>
        <v>6</v>
      </c>
      <c r="G26" s="29">
        <f t="shared" si="0"/>
        <v>28</v>
      </c>
      <c r="H26" s="29">
        <f t="shared" si="0"/>
        <v>10</v>
      </c>
      <c r="I26" s="29">
        <f t="shared" si="0"/>
        <v>8</v>
      </c>
      <c r="J26" s="29">
        <f t="shared" si="0"/>
        <v>9</v>
      </c>
      <c r="K26" s="29">
        <f t="shared" si="0"/>
        <v>23</v>
      </c>
      <c r="L26" s="29">
        <f t="shared" si="0"/>
        <v>5</v>
      </c>
      <c r="M26" s="29">
        <f t="shared" si="0"/>
        <v>7</v>
      </c>
      <c r="N26" s="29">
        <f t="shared" si="0"/>
        <v>7</v>
      </c>
      <c r="O26" s="29">
        <f t="shared" si="0"/>
        <v>18</v>
      </c>
      <c r="P26" s="29">
        <f t="shared" si="0"/>
        <v>3</v>
      </c>
      <c r="Q26" s="29">
        <f t="shared" si="0"/>
        <v>5</v>
      </c>
      <c r="R26" s="29">
        <f t="shared" si="0"/>
        <v>10</v>
      </c>
      <c r="S26" s="24"/>
    </row>
    <row r="27" spans="1:24" ht="13.5" thickBot="1" x14ac:dyDescent="0.25">
      <c r="A27" s="18"/>
      <c r="B27" s="28" t="s">
        <v>11</v>
      </c>
      <c r="C27" s="30">
        <f>C26</f>
        <v>27</v>
      </c>
      <c r="D27" s="30">
        <f>D26</f>
        <v>12</v>
      </c>
      <c r="E27" s="30">
        <f>E26</f>
        <v>6</v>
      </c>
      <c r="F27" s="30">
        <f>F26</f>
        <v>6</v>
      </c>
      <c r="G27" s="30">
        <f t="shared" ref="G27:R27" si="1">SUM(C27,G26)</f>
        <v>55</v>
      </c>
      <c r="H27" s="30">
        <f t="shared" si="1"/>
        <v>22</v>
      </c>
      <c r="I27" s="30">
        <f t="shared" si="1"/>
        <v>14</v>
      </c>
      <c r="J27" s="30">
        <f t="shared" si="1"/>
        <v>15</v>
      </c>
      <c r="K27" s="30">
        <f t="shared" si="1"/>
        <v>78</v>
      </c>
      <c r="L27" s="30">
        <f t="shared" si="1"/>
        <v>27</v>
      </c>
      <c r="M27" s="30">
        <f t="shared" si="1"/>
        <v>21</v>
      </c>
      <c r="N27" s="30">
        <f t="shared" si="1"/>
        <v>22</v>
      </c>
      <c r="O27" s="31">
        <f t="shared" si="1"/>
        <v>96</v>
      </c>
      <c r="P27" s="30">
        <f t="shared" si="1"/>
        <v>30</v>
      </c>
      <c r="Q27" s="30">
        <f t="shared" si="1"/>
        <v>26</v>
      </c>
      <c r="R27" s="32">
        <f t="shared" si="1"/>
        <v>32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8" t="s">
        <v>39</v>
      </c>
      <c r="D29" s="199"/>
      <c r="E29" s="200"/>
      <c r="F29" s="4">
        <v>8</v>
      </c>
      <c r="G29" s="198" t="s">
        <v>124</v>
      </c>
      <c r="H29" s="199"/>
      <c r="I29" s="200"/>
      <c r="J29" s="4">
        <v>4</v>
      </c>
      <c r="K29" s="198" t="s">
        <v>221</v>
      </c>
      <c r="L29" s="199"/>
      <c r="M29" s="200"/>
      <c r="N29" s="4">
        <v>7</v>
      </c>
      <c r="O29" s="205" t="s">
        <v>82</v>
      </c>
      <c r="P29" s="199"/>
      <c r="Q29" s="200"/>
      <c r="R29" s="5">
        <v>5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88</v>
      </c>
      <c r="B31" s="86" t="str">
        <f t="shared" si="2"/>
        <v>Ed Brown</v>
      </c>
      <c r="C31" s="12">
        <v>5</v>
      </c>
      <c r="D31" s="13">
        <v>1</v>
      </c>
      <c r="E31" s="13">
        <v>1</v>
      </c>
      <c r="F31" s="14">
        <v>1</v>
      </c>
      <c r="G31" s="12">
        <v>4</v>
      </c>
      <c r="H31" s="13">
        <v>2</v>
      </c>
      <c r="I31" s="13">
        <v>0</v>
      </c>
      <c r="J31" s="14">
        <v>0</v>
      </c>
      <c r="K31" s="12">
        <v>4</v>
      </c>
      <c r="L31" s="13">
        <v>1</v>
      </c>
      <c r="M31" s="13">
        <v>0</v>
      </c>
      <c r="N31" s="14">
        <v>0</v>
      </c>
      <c r="O31" s="15">
        <v>4</v>
      </c>
      <c r="P31" s="13">
        <v>2</v>
      </c>
      <c r="Q31" s="13">
        <v>0</v>
      </c>
      <c r="R31" s="16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55</v>
      </c>
      <c r="B32" s="86" t="str">
        <f t="shared" si="2"/>
        <v>Zach Lee</v>
      </c>
      <c r="C32" s="12"/>
      <c r="D32" s="13"/>
      <c r="E32" s="13"/>
      <c r="F32" s="14"/>
      <c r="G32" s="12">
        <v>1</v>
      </c>
      <c r="H32" s="13">
        <v>0</v>
      </c>
      <c r="I32" s="13">
        <v>1</v>
      </c>
      <c r="J32" s="14">
        <v>0</v>
      </c>
      <c r="K32" s="12"/>
      <c r="L32" s="13"/>
      <c r="M32" s="13"/>
      <c r="N32" s="14"/>
      <c r="O32" s="15"/>
      <c r="P32" s="13"/>
      <c r="Q32" s="13"/>
      <c r="R32" s="16"/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6</v>
      </c>
      <c r="B33" s="86" t="str">
        <f t="shared" si="2"/>
        <v>Daniel Lowery</v>
      </c>
      <c r="C33" s="12">
        <v>4</v>
      </c>
      <c r="D33" s="13">
        <v>0</v>
      </c>
      <c r="E33" s="13">
        <v>0</v>
      </c>
      <c r="F33" s="14">
        <v>3</v>
      </c>
      <c r="G33" s="12">
        <v>4</v>
      </c>
      <c r="H33" s="13">
        <v>0</v>
      </c>
      <c r="I33" s="13">
        <v>3</v>
      </c>
      <c r="J33" s="14">
        <v>1</v>
      </c>
      <c r="K33" s="12">
        <v>4</v>
      </c>
      <c r="L33" s="13">
        <v>1</v>
      </c>
      <c r="M33" s="13">
        <v>1</v>
      </c>
      <c r="N33" s="14">
        <v>0</v>
      </c>
      <c r="O33" s="15">
        <v>4</v>
      </c>
      <c r="P33" s="13">
        <v>2</v>
      </c>
      <c r="Q33" s="13">
        <v>2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17</v>
      </c>
      <c r="B34" s="86" t="str">
        <f t="shared" si="2"/>
        <v>Marc Morris</v>
      </c>
      <c r="C34" s="12">
        <v>4</v>
      </c>
      <c r="D34" s="13">
        <v>0</v>
      </c>
      <c r="E34" s="13">
        <v>0</v>
      </c>
      <c r="F34" s="14">
        <v>1</v>
      </c>
      <c r="G34" s="12">
        <v>4</v>
      </c>
      <c r="H34" s="13">
        <v>3</v>
      </c>
      <c r="I34" s="13">
        <v>0</v>
      </c>
      <c r="J34" s="14">
        <v>0</v>
      </c>
      <c r="K34" s="12">
        <v>4</v>
      </c>
      <c r="L34" s="13">
        <v>1</v>
      </c>
      <c r="M34" s="13">
        <v>1</v>
      </c>
      <c r="N34" s="14">
        <v>2</v>
      </c>
      <c r="O34" s="15">
        <v>4</v>
      </c>
      <c r="P34" s="13">
        <v>2</v>
      </c>
      <c r="Q34" s="13">
        <v>0</v>
      </c>
      <c r="R34" s="16">
        <v>1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45</v>
      </c>
      <c r="B35" s="86" t="str">
        <f t="shared" si="2"/>
        <v>John Boggs</v>
      </c>
      <c r="C35" s="12">
        <v>3</v>
      </c>
      <c r="D35" s="13">
        <v>2</v>
      </c>
      <c r="E35" s="13">
        <v>0</v>
      </c>
      <c r="F35" s="14">
        <v>0</v>
      </c>
      <c r="G35" s="12">
        <v>4</v>
      </c>
      <c r="H35" s="13">
        <v>0</v>
      </c>
      <c r="I35" s="13">
        <v>2</v>
      </c>
      <c r="J35" s="14">
        <v>0</v>
      </c>
      <c r="K35" s="12">
        <v>4</v>
      </c>
      <c r="L35" s="13">
        <v>0</v>
      </c>
      <c r="M35" s="13">
        <v>0</v>
      </c>
      <c r="N35" s="14">
        <v>0</v>
      </c>
      <c r="O35" s="15">
        <v>3</v>
      </c>
      <c r="P35" s="13">
        <v>1</v>
      </c>
      <c r="Q35" s="13">
        <v>1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11</v>
      </c>
      <c r="B36" s="86" t="str">
        <f t="shared" si="2"/>
        <v>Mike Dixon</v>
      </c>
      <c r="C36" s="12">
        <v>2</v>
      </c>
      <c r="D36" s="13">
        <v>0</v>
      </c>
      <c r="E36" s="13">
        <v>1</v>
      </c>
      <c r="F36" s="14">
        <v>2</v>
      </c>
      <c r="G36" s="12">
        <v>0</v>
      </c>
      <c r="H36" s="13">
        <v>0</v>
      </c>
      <c r="I36" s="13">
        <v>0</v>
      </c>
      <c r="J36" s="14">
        <v>1</v>
      </c>
      <c r="K36" s="12">
        <v>0</v>
      </c>
      <c r="L36" s="13">
        <v>0</v>
      </c>
      <c r="M36" s="13">
        <v>0</v>
      </c>
      <c r="N36" s="14">
        <v>2</v>
      </c>
      <c r="O36" s="15">
        <v>3</v>
      </c>
      <c r="P36" s="13">
        <v>0</v>
      </c>
      <c r="Q36" s="13">
        <v>0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7</v>
      </c>
      <c r="B37" s="86" t="str">
        <f t="shared" si="2"/>
        <v>Dave Benney</v>
      </c>
      <c r="C37" s="12">
        <v>0</v>
      </c>
      <c r="D37" s="13">
        <v>0</v>
      </c>
      <c r="E37" s="13">
        <v>0</v>
      </c>
      <c r="F37" s="14">
        <v>7</v>
      </c>
      <c r="G37" s="12">
        <v>4</v>
      </c>
      <c r="H37" s="13">
        <v>1</v>
      </c>
      <c r="I37" s="13">
        <v>0</v>
      </c>
      <c r="J37" s="14">
        <v>6</v>
      </c>
      <c r="K37" s="12">
        <v>4</v>
      </c>
      <c r="L37" s="13">
        <v>2</v>
      </c>
      <c r="M37" s="13">
        <v>0</v>
      </c>
      <c r="N37" s="14">
        <v>7</v>
      </c>
      <c r="O37" s="15">
        <v>0</v>
      </c>
      <c r="P37" s="13">
        <v>0</v>
      </c>
      <c r="Q37" s="13">
        <v>0</v>
      </c>
      <c r="R37" s="16">
        <v>6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15</v>
      </c>
      <c r="B38" s="86" t="str">
        <f t="shared" si="2"/>
        <v>John Lombardo</v>
      </c>
      <c r="C38" s="12">
        <v>1</v>
      </c>
      <c r="D38" s="13">
        <v>0</v>
      </c>
      <c r="E38" s="13">
        <v>0</v>
      </c>
      <c r="F38" s="14">
        <v>0</v>
      </c>
      <c r="G38" s="12">
        <v>3</v>
      </c>
      <c r="H38" s="13">
        <v>0</v>
      </c>
      <c r="I38" s="13">
        <v>1</v>
      </c>
      <c r="J38" s="14">
        <v>0</v>
      </c>
      <c r="K38" s="12">
        <v>3</v>
      </c>
      <c r="L38" s="13">
        <v>0</v>
      </c>
      <c r="M38" s="13">
        <v>1</v>
      </c>
      <c r="N38" s="14">
        <v>0</v>
      </c>
      <c r="O38" s="15">
        <v>2</v>
      </c>
      <c r="P38" s="13">
        <v>0</v>
      </c>
      <c r="Q38" s="13">
        <v>0</v>
      </c>
      <c r="R38" s="16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41</v>
      </c>
      <c r="B39" s="86" t="str">
        <f t="shared" si="2"/>
        <v>Scott Brown</v>
      </c>
      <c r="C39" s="12">
        <v>2</v>
      </c>
      <c r="D39" s="13">
        <v>0</v>
      </c>
      <c r="E39" s="13">
        <v>2</v>
      </c>
      <c r="F39" s="14">
        <v>0</v>
      </c>
      <c r="G39" s="12">
        <v>0</v>
      </c>
      <c r="H39" s="13">
        <v>0</v>
      </c>
      <c r="I39" s="13">
        <v>0</v>
      </c>
      <c r="J39" s="14">
        <v>1</v>
      </c>
      <c r="K39" s="12">
        <v>0</v>
      </c>
      <c r="L39" s="13">
        <v>0</v>
      </c>
      <c r="M39" s="13">
        <v>0</v>
      </c>
      <c r="N39" s="14">
        <v>0</v>
      </c>
      <c r="O39" s="15">
        <v>2</v>
      </c>
      <c r="P39" s="13">
        <v>0</v>
      </c>
      <c r="Q39" s="13">
        <v>0</v>
      </c>
      <c r="R39" s="16">
        <v>0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30</v>
      </c>
      <c r="B40" s="86" t="str">
        <f t="shared" si="2"/>
        <v>Lori Bennett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50"/>
      <c r="E46" s="150"/>
      <c r="F46" s="14"/>
      <c r="G46" s="12"/>
      <c r="H46" s="150"/>
      <c r="I46" s="150"/>
      <c r="J46" s="14"/>
      <c r="K46" s="12"/>
      <c r="L46" s="150"/>
      <c r="M46" s="150"/>
      <c r="N46" s="14"/>
      <c r="O46" s="15"/>
      <c r="P46" s="150"/>
      <c r="Q46" s="150"/>
      <c r="R46" s="14"/>
      <c r="S46" s="17"/>
      <c r="U46" s="43"/>
      <c r="V46" s="39"/>
      <c r="W46" s="39"/>
      <c r="X46" s="39"/>
    </row>
    <row r="47" spans="1:24" s="151" customFormat="1" x14ac:dyDescent="0.2">
      <c r="A47" s="83">
        <f t="shared" si="2"/>
        <v>0</v>
      </c>
      <c r="B47" s="86">
        <f t="shared" si="2"/>
        <v>0</v>
      </c>
      <c r="C47" s="12"/>
      <c r="D47" s="150"/>
      <c r="E47" s="150"/>
      <c r="F47" s="14"/>
      <c r="G47" s="12"/>
      <c r="H47" s="150"/>
      <c r="I47" s="150"/>
      <c r="J47" s="14"/>
      <c r="K47" s="12"/>
      <c r="L47" s="150"/>
      <c r="M47" s="150"/>
      <c r="N47" s="14"/>
      <c r="O47" s="15"/>
      <c r="P47" s="150"/>
      <c r="Q47" s="150"/>
      <c r="R47" s="14"/>
      <c r="S47" s="17"/>
      <c r="U47" s="43"/>
      <c r="V47" s="39"/>
      <c r="W47" s="39"/>
      <c r="X47" s="39"/>
    </row>
    <row r="48" spans="1:24" s="151" customFormat="1" x14ac:dyDescent="0.2">
      <c r="A48" s="83">
        <f t="shared" si="2"/>
        <v>0</v>
      </c>
      <c r="B48" s="86">
        <f t="shared" si="2"/>
        <v>0</v>
      </c>
      <c r="C48" s="12"/>
      <c r="D48" s="150"/>
      <c r="E48" s="150"/>
      <c r="F48" s="14"/>
      <c r="G48" s="12"/>
      <c r="H48" s="150"/>
      <c r="I48" s="150"/>
      <c r="J48" s="14"/>
      <c r="K48" s="12"/>
      <c r="L48" s="150"/>
      <c r="M48" s="150"/>
      <c r="N48" s="14"/>
      <c r="O48" s="15"/>
      <c r="P48" s="150"/>
      <c r="Q48" s="150"/>
      <c r="R48" s="14"/>
      <c r="S48" s="17"/>
      <c r="U48" s="43"/>
      <c r="V48" s="39"/>
      <c r="W48" s="39"/>
      <c r="X48" s="39"/>
    </row>
    <row r="49" spans="1:30" s="151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6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Darnell Booker</v>
      </c>
      <c r="C50" s="20">
        <v>21</v>
      </c>
      <c r="D50" s="21">
        <v>3</v>
      </c>
      <c r="E50" s="21">
        <v>4</v>
      </c>
      <c r="F50" s="22">
        <v>14</v>
      </c>
      <c r="G50" s="20">
        <v>24</v>
      </c>
      <c r="H50" s="21">
        <v>6</v>
      </c>
      <c r="I50" s="21">
        <v>7</v>
      </c>
      <c r="J50" s="22">
        <v>9</v>
      </c>
      <c r="K50" s="20">
        <v>23</v>
      </c>
      <c r="L50" s="21">
        <v>5</v>
      </c>
      <c r="M50" s="21">
        <v>3</v>
      </c>
      <c r="N50" s="22">
        <v>11</v>
      </c>
      <c r="O50" s="20">
        <v>22</v>
      </c>
      <c r="P50" s="21">
        <v>7</v>
      </c>
      <c r="Q50" s="21">
        <v>3</v>
      </c>
      <c r="R50" s="23">
        <v>7</v>
      </c>
      <c r="S50" s="24"/>
      <c r="U50" s="39"/>
      <c r="V50" s="39"/>
      <c r="W50" s="39"/>
      <c r="X50" s="39"/>
    </row>
    <row r="51" spans="1:30" x14ac:dyDescent="0.2">
      <c r="A51" s="18"/>
      <c r="B51" s="16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51" customFormat="1" ht="13.5" thickBot="1" x14ac:dyDescent="0.25">
      <c r="A53" s="18"/>
      <c r="B53" s="16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21</v>
      </c>
      <c r="D54" s="29">
        <f t="shared" si="3"/>
        <v>3</v>
      </c>
      <c r="E54" s="29">
        <f t="shared" si="3"/>
        <v>4</v>
      </c>
      <c r="F54" s="29">
        <f t="shared" si="3"/>
        <v>14</v>
      </c>
      <c r="G54" s="29">
        <f t="shared" si="3"/>
        <v>24</v>
      </c>
      <c r="H54" s="29">
        <f t="shared" si="3"/>
        <v>6</v>
      </c>
      <c r="I54" s="29">
        <f t="shared" si="3"/>
        <v>7</v>
      </c>
      <c r="J54" s="29">
        <f t="shared" si="3"/>
        <v>9</v>
      </c>
      <c r="K54" s="29">
        <f t="shared" si="3"/>
        <v>23</v>
      </c>
      <c r="L54" s="29">
        <f t="shared" si="3"/>
        <v>5</v>
      </c>
      <c r="M54" s="29">
        <f t="shared" si="3"/>
        <v>3</v>
      </c>
      <c r="N54" s="29">
        <f t="shared" si="3"/>
        <v>11</v>
      </c>
      <c r="O54" s="29">
        <f t="shared" si="3"/>
        <v>22</v>
      </c>
      <c r="P54" s="29">
        <f t="shared" si="3"/>
        <v>7</v>
      </c>
      <c r="Q54" s="29">
        <f t="shared" si="3"/>
        <v>3</v>
      </c>
      <c r="R54" s="29">
        <f t="shared" si="3"/>
        <v>7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117</v>
      </c>
      <c r="D55" s="30">
        <f>SUM(P27,D54)</f>
        <v>33</v>
      </c>
      <c r="E55" s="30">
        <f>SUM(Q27,E54)</f>
        <v>30</v>
      </c>
      <c r="F55" s="30">
        <f>SUM(R27,F54)</f>
        <v>46</v>
      </c>
      <c r="G55" s="30">
        <f t="shared" ref="G55:R55" si="4">SUM(C55,G54)</f>
        <v>141</v>
      </c>
      <c r="H55" s="30">
        <f t="shared" si="4"/>
        <v>39</v>
      </c>
      <c r="I55" s="30">
        <f t="shared" si="4"/>
        <v>37</v>
      </c>
      <c r="J55" s="30">
        <f t="shared" si="4"/>
        <v>55</v>
      </c>
      <c r="K55" s="30">
        <f t="shared" si="4"/>
        <v>164</v>
      </c>
      <c r="L55" s="30">
        <f t="shared" si="4"/>
        <v>44</v>
      </c>
      <c r="M55" s="30">
        <f t="shared" si="4"/>
        <v>40</v>
      </c>
      <c r="N55" s="30">
        <f t="shared" si="4"/>
        <v>66</v>
      </c>
      <c r="O55" s="31">
        <f t="shared" si="4"/>
        <v>186</v>
      </c>
      <c r="P55" s="30">
        <f t="shared" si="4"/>
        <v>51</v>
      </c>
      <c r="Q55" s="30">
        <f t="shared" si="4"/>
        <v>43</v>
      </c>
      <c r="R55" s="32">
        <f t="shared" si="4"/>
        <v>73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8"/>
      <c r="D57" s="199"/>
      <c r="E57" s="200"/>
      <c r="F57" s="49"/>
      <c r="G57" s="198"/>
      <c r="H57" s="199"/>
      <c r="I57" s="200"/>
      <c r="J57" s="49"/>
      <c r="K57" s="198"/>
      <c r="L57" s="199"/>
      <c r="M57" s="204"/>
      <c r="N57" s="50"/>
      <c r="O57" s="51" t="s">
        <v>14</v>
      </c>
      <c r="P57" s="52"/>
      <c r="Q57" s="4"/>
      <c r="R57" s="53">
        <f>SUM(F1,J1,N1,R1,F29,J29,N29,R29,F57,J57,N57)</f>
        <v>47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390</v>
      </c>
      <c r="AB58" s="57" t="s">
        <v>34</v>
      </c>
      <c r="AC58" s="57" t="s">
        <v>22</v>
      </c>
      <c r="AD58" s="104" t="s">
        <v>46</v>
      </c>
    </row>
    <row r="59" spans="1:30" ht="13.5" thickTop="1" x14ac:dyDescent="0.2">
      <c r="A59" s="83" t="str">
        <f t="shared" ref="A59:A76" si="5">A3</f>
        <v>88</v>
      </c>
      <c r="B59" s="86" t="str">
        <f t="shared" ref="B59:B76" si="6">B31</f>
        <v>Ed Brown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34</v>
      </c>
      <c r="P59" s="88">
        <f>SUM(D3,H3,L3,P3,D31,H31,L31,P31,D59,H59,L59)</f>
        <v>14</v>
      </c>
      <c r="Q59" s="88">
        <f>SUM(E3,I3,M3,Q3,E31,I31,M31,Q31,E59,I59,M59)</f>
        <v>2</v>
      </c>
      <c r="R59" s="89">
        <f>SUM(F3,J3,N3,R3,F31,J31,N31,R31,F59,J59,N59)</f>
        <v>4</v>
      </c>
      <c r="S59" s="84">
        <f>IF(O59=0,0,AVERAGE(P59/O59))</f>
        <v>0.41176470588235292</v>
      </c>
      <c r="U59" s="43" t="s">
        <v>233</v>
      </c>
      <c r="V59" s="86" t="s">
        <v>197</v>
      </c>
      <c r="W59" s="59">
        <v>4</v>
      </c>
      <c r="X59" s="59">
        <v>4</v>
      </c>
      <c r="Y59" s="60">
        <v>0.41176470588235292</v>
      </c>
      <c r="Z59" s="60" t="s">
        <v>114</v>
      </c>
      <c r="AA59" s="60">
        <v>0.5</v>
      </c>
      <c r="AB59" s="60" t="s">
        <v>114</v>
      </c>
      <c r="AC59" s="59">
        <v>8</v>
      </c>
      <c r="AD59" s="105">
        <v>0.41176470588235292</v>
      </c>
    </row>
    <row r="60" spans="1:30" x14ac:dyDescent="0.2">
      <c r="A60" s="83" t="str">
        <f t="shared" si="5"/>
        <v>55</v>
      </c>
      <c r="B60" s="86" t="str">
        <f t="shared" si="6"/>
        <v>Zach Lee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3</v>
      </c>
      <c r="P60" s="56">
        <f t="shared" si="7"/>
        <v>0</v>
      </c>
      <c r="Q60" s="56">
        <f t="shared" si="7"/>
        <v>2</v>
      </c>
      <c r="R60" s="91">
        <f t="shared" si="7"/>
        <v>0</v>
      </c>
      <c r="S60" s="85">
        <f t="shared" ref="S60:S76" si="8">IF(O60=0,0,AVERAGE(P60/O60))</f>
        <v>0</v>
      </c>
      <c r="U60" s="43" t="s">
        <v>146</v>
      </c>
      <c r="V60" s="86" t="s">
        <v>363</v>
      </c>
      <c r="W60" s="59">
        <v>0</v>
      </c>
      <c r="X60" s="59" t="s">
        <v>391</v>
      </c>
      <c r="Y60" s="60">
        <v>0</v>
      </c>
      <c r="Z60" s="60" t="s">
        <v>164</v>
      </c>
      <c r="AA60" s="60">
        <v>0</v>
      </c>
      <c r="AB60" s="60" t="s">
        <v>114</v>
      </c>
      <c r="AC60" s="59">
        <v>4</v>
      </c>
      <c r="AD60" s="105">
        <v>0</v>
      </c>
    </row>
    <row r="61" spans="1:30" x14ac:dyDescent="0.2">
      <c r="A61" s="83" t="str">
        <f t="shared" si="5"/>
        <v>6</v>
      </c>
      <c r="B61" s="86" t="str">
        <f t="shared" si="6"/>
        <v>Daniel Lowery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32</v>
      </c>
      <c r="P61" s="56">
        <f t="shared" si="9"/>
        <v>9</v>
      </c>
      <c r="Q61" s="56">
        <f t="shared" si="9"/>
        <v>12</v>
      </c>
      <c r="R61" s="91">
        <f t="shared" si="9"/>
        <v>8</v>
      </c>
      <c r="S61" s="85">
        <f t="shared" si="8"/>
        <v>0.28125</v>
      </c>
      <c r="U61" s="43" t="s">
        <v>262</v>
      </c>
      <c r="V61" s="86" t="s">
        <v>364</v>
      </c>
      <c r="W61" s="59">
        <v>8</v>
      </c>
      <c r="X61" s="59">
        <v>8</v>
      </c>
      <c r="Y61" s="60">
        <v>0.28125</v>
      </c>
      <c r="Z61" s="60" t="s">
        <v>114</v>
      </c>
      <c r="AA61" s="60">
        <v>1</v>
      </c>
      <c r="AB61" s="60" t="s">
        <v>114</v>
      </c>
      <c r="AC61" s="59">
        <v>8</v>
      </c>
      <c r="AD61" s="105">
        <v>0.28125</v>
      </c>
    </row>
    <row r="62" spans="1:30" x14ac:dyDescent="0.2">
      <c r="A62" s="83" t="str">
        <f t="shared" si="5"/>
        <v>17</v>
      </c>
      <c r="B62" s="86" t="str">
        <f t="shared" si="6"/>
        <v>Marc Morris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32</v>
      </c>
      <c r="P62" s="56">
        <f t="shared" si="10"/>
        <v>11</v>
      </c>
      <c r="Q62" s="56">
        <f t="shared" si="10"/>
        <v>7</v>
      </c>
      <c r="R62" s="91">
        <f t="shared" si="10"/>
        <v>6</v>
      </c>
      <c r="S62" s="85">
        <f t="shared" si="8"/>
        <v>0.34375</v>
      </c>
      <c r="U62" s="43" t="s">
        <v>228</v>
      </c>
      <c r="V62" s="86" t="s">
        <v>263</v>
      </c>
      <c r="W62" s="59">
        <v>6</v>
      </c>
      <c r="X62" s="59">
        <v>6</v>
      </c>
      <c r="Y62" s="60">
        <v>0.34375</v>
      </c>
      <c r="Z62" s="60" t="s">
        <v>114</v>
      </c>
      <c r="AA62" s="60">
        <v>0.75</v>
      </c>
      <c r="AB62" s="60" t="s">
        <v>114</v>
      </c>
      <c r="AC62" s="59">
        <v>8</v>
      </c>
      <c r="AD62" s="105">
        <v>0.34375</v>
      </c>
    </row>
    <row r="63" spans="1:30" x14ac:dyDescent="0.2">
      <c r="A63" s="83" t="str">
        <f t="shared" si="5"/>
        <v>45</v>
      </c>
      <c r="B63" s="86" t="str">
        <f t="shared" si="6"/>
        <v>John Boggs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29</v>
      </c>
      <c r="P63" s="56">
        <f t="shared" si="11"/>
        <v>7</v>
      </c>
      <c r="Q63" s="56">
        <f t="shared" si="11"/>
        <v>7</v>
      </c>
      <c r="R63" s="91">
        <f t="shared" si="11"/>
        <v>0</v>
      </c>
      <c r="S63" s="85">
        <f t="shared" si="8"/>
        <v>0.2413793103448276</v>
      </c>
      <c r="U63" s="43" t="s">
        <v>264</v>
      </c>
      <c r="V63" s="86" t="s">
        <v>151</v>
      </c>
      <c r="W63" s="59">
        <v>0</v>
      </c>
      <c r="X63" s="59" t="s">
        <v>391</v>
      </c>
      <c r="Y63" s="60">
        <v>0.2413793103448276</v>
      </c>
      <c r="Z63" s="60" t="s">
        <v>114</v>
      </c>
      <c r="AA63" s="60">
        <v>0</v>
      </c>
      <c r="AB63" s="60" t="s">
        <v>114</v>
      </c>
      <c r="AC63" s="59">
        <v>8</v>
      </c>
      <c r="AD63" s="105">
        <v>0.2413793103448276</v>
      </c>
    </row>
    <row r="64" spans="1:30" x14ac:dyDescent="0.2">
      <c r="A64" s="83" t="str">
        <f t="shared" si="5"/>
        <v>11</v>
      </c>
      <c r="B64" s="86" t="str">
        <f t="shared" si="6"/>
        <v>Mike Dixon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8</v>
      </c>
      <c r="P64" s="56">
        <f t="shared" si="12"/>
        <v>0</v>
      </c>
      <c r="Q64" s="56">
        <f t="shared" si="12"/>
        <v>2</v>
      </c>
      <c r="R64" s="91">
        <f t="shared" si="12"/>
        <v>7</v>
      </c>
      <c r="S64" s="85">
        <f t="shared" si="8"/>
        <v>0</v>
      </c>
      <c r="U64" s="43" t="s">
        <v>135</v>
      </c>
      <c r="V64" s="86" t="s">
        <v>265</v>
      </c>
      <c r="W64" s="59">
        <v>7</v>
      </c>
      <c r="X64" s="59">
        <v>7</v>
      </c>
      <c r="Y64" s="60">
        <v>0</v>
      </c>
      <c r="Z64" s="60" t="s">
        <v>164</v>
      </c>
      <c r="AA64" s="60">
        <v>0.875</v>
      </c>
      <c r="AB64" s="60" t="s">
        <v>114</v>
      </c>
      <c r="AC64" s="59">
        <v>8</v>
      </c>
      <c r="AD64" s="105">
        <v>0</v>
      </c>
    </row>
    <row r="65" spans="1:30" x14ac:dyDescent="0.2">
      <c r="A65" s="83" t="str">
        <f t="shared" si="5"/>
        <v>7</v>
      </c>
      <c r="B65" s="86" t="str">
        <f t="shared" si="6"/>
        <v>Dave Benney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19</v>
      </c>
      <c r="P65" s="56">
        <f t="shared" si="13"/>
        <v>7</v>
      </c>
      <c r="Q65" s="56">
        <f t="shared" si="13"/>
        <v>0</v>
      </c>
      <c r="R65" s="91">
        <f t="shared" si="13"/>
        <v>47</v>
      </c>
      <c r="S65" s="85">
        <f t="shared" si="8"/>
        <v>0.36842105263157893</v>
      </c>
      <c r="U65" s="43" t="s">
        <v>132</v>
      </c>
      <c r="V65" s="86" t="s">
        <v>103</v>
      </c>
      <c r="W65" s="59">
        <v>47</v>
      </c>
      <c r="X65" s="59">
        <v>47</v>
      </c>
      <c r="Y65" s="60">
        <v>0.36842105263157893</v>
      </c>
      <c r="Z65" s="60" t="s">
        <v>164</v>
      </c>
      <c r="AA65" s="60">
        <v>5.875</v>
      </c>
      <c r="AB65" s="60" t="s">
        <v>114</v>
      </c>
      <c r="AC65" s="59">
        <v>8</v>
      </c>
      <c r="AD65" s="105">
        <v>0.35</v>
      </c>
    </row>
    <row r="66" spans="1:30" x14ac:dyDescent="0.2">
      <c r="A66" s="83" t="str">
        <f t="shared" si="5"/>
        <v>15</v>
      </c>
      <c r="B66" s="86" t="str">
        <f t="shared" si="6"/>
        <v>John Lombardo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20</v>
      </c>
      <c r="P66" s="56">
        <f t="shared" si="14"/>
        <v>2</v>
      </c>
      <c r="Q66" s="56">
        <f t="shared" si="14"/>
        <v>7</v>
      </c>
      <c r="R66" s="91">
        <f t="shared" si="14"/>
        <v>0</v>
      </c>
      <c r="S66" s="85">
        <f t="shared" si="8"/>
        <v>0.1</v>
      </c>
      <c r="U66" s="43" t="s">
        <v>242</v>
      </c>
      <c r="V66" s="86" t="s">
        <v>152</v>
      </c>
      <c r="W66" s="59">
        <v>0</v>
      </c>
      <c r="X66" s="59" t="s">
        <v>391</v>
      </c>
      <c r="Y66" s="60">
        <v>0.1</v>
      </c>
      <c r="Z66" s="60" t="s">
        <v>114</v>
      </c>
      <c r="AA66" s="60">
        <v>0</v>
      </c>
      <c r="AB66" s="60" t="s">
        <v>114</v>
      </c>
      <c r="AC66" s="59">
        <v>8</v>
      </c>
      <c r="AD66" s="105">
        <v>0.1</v>
      </c>
    </row>
    <row r="67" spans="1:30" x14ac:dyDescent="0.2">
      <c r="A67" s="83" t="str">
        <f t="shared" si="5"/>
        <v>41</v>
      </c>
      <c r="B67" s="86" t="str">
        <f t="shared" si="6"/>
        <v>Scott Brown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8</v>
      </c>
      <c r="P67" s="56">
        <f t="shared" si="15"/>
        <v>1</v>
      </c>
      <c r="Q67" s="56">
        <f t="shared" si="15"/>
        <v>3</v>
      </c>
      <c r="R67" s="91">
        <f t="shared" si="15"/>
        <v>1</v>
      </c>
      <c r="S67" s="85">
        <f t="shared" si="8"/>
        <v>0.125</v>
      </c>
      <c r="U67" s="43" t="s">
        <v>266</v>
      </c>
      <c r="V67" s="86" t="s">
        <v>267</v>
      </c>
      <c r="W67" s="59">
        <v>1</v>
      </c>
      <c r="X67" s="59">
        <v>1</v>
      </c>
      <c r="Y67" s="60">
        <v>0.125</v>
      </c>
      <c r="Z67" s="60" t="s">
        <v>164</v>
      </c>
      <c r="AA67" s="60">
        <v>0.125</v>
      </c>
      <c r="AB67" s="60" t="s">
        <v>114</v>
      </c>
      <c r="AC67" s="59">
        <v>8</v>
      </c>
      <c r="AD67" s="105">
        <v>0.05</v>
      </c>
    </row>
    <row r="68" spans="1:30" x14ac:dyDescent="0.2">
      <c r="A68" s="83" t="str">
        <f t="shared" si="5"/>
        <v>30</v>
      </c>
      <c r="B68" s="86" t="str">
        <f t="shared" si="6"/>
        <v>Lori Bennett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1</v>
      </c>
      <c r="P68" s="56">
        <f t="shared" si="16"/>
        <v>0</v>
      </c>
      <c r="Q68" s="56">
        <f t="shared" si="16"/>
        <v>1</v>
      </c>
      <c r="R68" s="91">
        <f t="shared" si="16"/>
        <v>0</v>
      </c>
      <c r="S68" s="85">
        <f t="shared" si="8"/>
        <v>0</v>
      </c>
      <c r="U68" s="43" t="s">
        <v>153</v>
      </c>
      <c r="V68" s="86" t="s">
        <v>365</v>
      </c>
      <c r="W68" s="59">
        <v>0</v>
      </c>
      <c r="X68" s="59" t="s">
        <v>391</v>
      </c>
      <c r="Y68" s="60">
        <v>0</v>
      </c>
      <c r="Z68" s="60" t="s">
        <v>164</v>
      </c>
      <c r="AA68" s="60">
        <v>0</v>
      </c>
      <c r="AB68" s="60" t="s">
        <v>161</v>
      </c>
      <c r="AC68" s="59">
        <v>2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>
        <v>0</v>
      </c>
      <c r="V69" s="86">
        <v>0</v>
      </c>
      <c r="W69" s="59">
        <v>0</v>
      </c>
      <c r="X69" s="59" t="s">
        <v>391</v>
      </c>
      <c r="Y69" s="60">
        <v>0</v>
      </c>
      <c r="Z69" s="60" t="s">
        <v>164</v>
      </c>
      <c r="AA69" s="60">
        <v>0</v>
      </c>
      <c r="AB69" s="60" t="s">
        <v>161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391</v>
      </c>
      <c r="Y70" s="60">
        <v>0</v>
      </c>
      <c r="Z70" s="60" t="s">
        <v>164</v>
      </c>
      <c r="AA70" s="60">
        <v>0</v>
      </c>
      <c r="AB70" s="60" t="s">
        <v>161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391</v>
      </c>
      <c r="Y71" s="60">
        <v>0</v>
      </c>
      <c r="Z71" s="60" t="s">
        <v>164</v>
      </c>
      <c r="AA71" s="60">
        <v>0</v>
      </c>
      <c r="AB71" s="60" t="s">
        <v>161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391</v>
      </c>
      <c r="Y72" s="60">
        <v>0</v>
      </c>
      <c r="Z72" s="60" t="s">
        <v>164</v>
      </c>
      <c r="AA72" s="60">
        <v>0</v>
      </c>
      <c r="AB72" s="60" t="s">
        <v>161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391</v>
      </c>
      <c r="Y73" s="60">
        <v>0</v>
      </c>
      <c r="Z73" s="60" t="s">
        <v>164</v>
      </c>
      <c r="AA73" s="60">
        <v>0</v>
      </c>
      <c r="AB73" s="60" t="s">
        <v>161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7"/>
      <c r="D74" s="158"/>
      <c r="E74" s="158"/>
      <c r="F74" s="159"/>
      <c r="G74" s="157"/>
      <c r="H74" s="158"/>
      <c r="I74" s="158"/>
      <c r="J74" s="159"/>
      <c r="K74" s="157"/>
      <c r="L74" s="158"/>
      <c r="M74" s="158"/>
      <c r="N74" s="15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391</v>
      </c>
      <c r="Y74" s="60">
        <v>0</v>
      </c>
      <c r="Z74" s="60" t="s">
        <v>164</v>
      </c>
      <c r="AA74" s="60">
        <v>0</v>
      </c>
      <c r="AB74" s="60" t="s">
        <v>161</v>
      </c>
      <c r="AC74" s="59">
        <v>0</v>
      </c>
      <c r="AD74" s="105">
        <v>0</v>
      </c>
    </row>
    <row r="75" spans="1:30" s="151" customFormat="1" x14ac:dyDescent="0.2">
      <c r="A75" s="83">
        <f t="shared" si="5"/>
        <v>0</v>
      </c>
      <c r="B75" s="86">
        <f t="shared" si="6"/>
        <v>0</v>
      </c>
      <c r="C75" s="12"/>
      <c r="D75" s="150"/>
      <c r="E75" s="150"/>
      <c r="F75" s="14"/>
      <c r="G75" s="12"/>
      <c r="H75" s="150"/>
      <c r="I75" s="150"/>
      <c r="J75" s="14"/>
      <c r="K75" s="12"/>
      <c r="L75" s="150"/>
      <c r="M75" s="15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391</v>
      </c>
      <c r="Y75" s="60">
        <v>0</v>
      </c>
      <c r="Z75" s="60" t="s">
        <v>164</v>
      </c>
      <c r="AA75" s="60">
        <v>0</v>
      </c>
      <c r="AB75" s="60" t="s">
        <v>161</v>
      </c>
      <c r="AC75" s="59">
        <v>0</v>
      </c>
      <c r="AD75" s="105">
        <v>0</v>
      </c>
    </row>
    <row r="76" spans="1:30" s="151" customFormat="1" x14ac:dyDescent="0.2">
      <c r="A76" s="83">
        <f t="shared" si="5"/>
        <v>0</v>
      </c>
      <c r="B76" s="86">
        <f t="shared" si="6"/>
        <v>0</v>
      </c>
      <c r="C76" s="12"/>
      <c r="D76" s="150"/>
      <c r="E76" s="150"/>
      <c r="F76" s="14"/>
      <c r="G76" s="12"/>
      <c r="H76" s="150"/>
      <c r="I76" s="150"/>
      <c r="J76" s="14"/>
      <c r="K76" s="12"/>
      <c r="L76" s="150"/>
      <c r="M76" s="15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391</v>
      </c>
      <c r="Y76" s="60">
        <v>0</v>
      </c>
      <c r="Z76" s="60" t="s">
        <v>164</v>
      </c>
      <c r="AA76" s="60">
        <v>0</v>
      </c>
      <c r="AB76" s="60" t="s">
        <v>161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Darnell Booker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186</v>
      </c>
      <c r="P78" s="21">
        <f t="shared" si="25"/>
        <v>51</v>
      </c>
      <c r="Q78" s="162">
        <f t="shared" si="25"/>
        <v>43</v>
      </c>
      <c r="R78" s="161"/>
      <c r="S78" s="163">
        <f>SUM(Q78/O78)</f>
        <v>0.23118279569892472</v>
      </c>
      <c r="V78" s="56" t="s">
        <v>23</v>
      </c>
      <c r="W78" s="59">
        <v>73</v>
      </c>
      <c r="X78" s="59">
        <v>73</v>
      </c>
      <c r="Y78" s="61"/>
      <c r="Z78" s="61"/>
      <c r="AA78" s="61"/>
      <c r="AB78" s="61"/>
      <c r="AC78" s="62"/>
    </row>
    <row r="79" spans="1:30" x14ac:dyDescent="0.2">
      <c r="A79" s="11"/>
      <c r="B79" s="16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64" t="e">
        <f>SUM(Q79/O79)</f>
        <v>#DIV/0!</v>
      </c>
      <c r="V79" s="67" t="s">
        <v>24</v>
      </c>
      <c r="W79" s="62"/>
      <c r="X79" s="62"/>
      <c r="Y79" s="68">
        <v>0.41176470588235292</v>
      </c>
      <c r="Z79" s="68"/>
      <c r="AA79" s="68">
        <v>5.875</v>
      </c>
      <c r="AB79" s="68"/>
      <c r="AC79" s="62"/>
    </row>
    <row r="80" spans="1:30" x14ac:dyDescent="0.2">
      <c r="A80" s="11"/>
      <c r="B80" s="160">
        <f>B52</f>
        <v>0</v>
      </c>
      <c r="C80" s="12"/>
      <c r="D80" s="150"/>
      <c r="E80" s="150"/>
      <c r="F80" s="14"/>
      <c r="G80" s="12"/>
      <c r="H80" s="150"/>
      <c r="I80" s="150"/>
      <c r="J80" s="14"/>
      <c r="K80" s="12"/>
      <c r="L80" s="150"/>
      <c r="M80" s="15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51" customFormat="1" ht="13.5" thickBot="1" x14ac:dyDescent="0.25">
      <c r="A81" s="179"/>
      <c r="B81" s="160">
        <f>B53</f>
        <v>0</v>
      </c>
      <c r="C81" s="181"/>
      <c r="D81" s="182"/>
      <c r="E81" s="182"/>
      <c r="F81" s="183"/>
      <c r="G81" s="181"/>
      <c r="H81" s="182"/>
      <c r="I81" s="182"/>
      <c r="J81" s="183"/>
      <c r="K81" s="181"/>
      <c r="L81" s="182"/>
      <c r="M81" s="182"/>
      <c r="N81" s="183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5" t="e">
        <f>SUM(Q81/O81)</f>
        <v>#DIV/0!</v>
      </c>
      <c r="V81" s="67"/>
      <c r="W81" s="180"/>
      <c r="X81" s="180"/>
      <c r="Y81" s="68"/>
      <c r="Z81" s="68"/>
      <c r="AA81" s="68"/>
      <c r="AB81" s="68"/>
      <c r="AC81" s="180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186</v>
      </c>
      <c r="P82" s="29">
        <f t="shared" si="26"/>
        <v>51</v>
      </c>
      <c r="Q82" s="29">
        <f t="shared" si="26"/>
        <v>43</v>
      </c>
      <c r="R82" s="29">
        <f t="shared" si="26"/>
        <v>73</v>
      </c>
      <c r="S82" s="69">
        <f>AVERAGE(P82/O82)</f>
        <v>0.27419354838709675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186</v>
      </c>
      <c r="D83" s="29">
        <f>SUM(P55,D82)</f>
        <v>51</v>
      </c>
      <c r="E83" s="29">
        <f>SUM(Q55,E82)</f>
        <v>43</v>
      </c>
      <c r="F83" s="29">
        <f>SUM(R55,F82)</f>
        <v>73</v>
      </c>
      <c r="G83" s="29">
        <f t="shared" ref="G83:M83" si="27">SUM(C83,G82)</f>
        <v>186</v>
      </c>
      <c r="H83" s="29">
        <f t="shared" si="27"/>
        <v>51</v>
      </c>
      <c r="I83" s="29">
        <f t="shared" si="27"/>
        <v>43</v>
      </c>
      <c r="J83" s="29">
        <f t="shared" si="27"/>
        <v>73</v>
      </c>
      <c r="K83" s="29">
        <f t="shared" si="27"/>
        <v>186</v>
      </c>
      <c r="L83" s="29">
        <f t="shared" si="27"/>
        <v>51</v>
      </c>
      <c r="M83" s="29">
        <f t="shared" si="27"/>
        <v>43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0.64335664335664333</v>
      </c>
      <c r="V84" s="201" t="s">
        <v>25</v>
      </c>
      <c r="W84" s="202"/>
      <c r="X84" s="203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2.5319148936170213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8</v>
      </c>
      <c r="E86" s="73" t="s">
        <v>32</v>
      </c>
      <c r="V86" s="77" t="s">
        <v>29</v>
      </c>
      <c r="W86" s="61" t="s">
        <v>56</v>
      </c>
      <c r="X86" s="79">
        <v>0.76881720430107525</v>
      </c>
      <c r="Y86" s="62" t="s">
        <v>114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67" t="e">
        <v>#DIV/0!</v>
      </c>
      <c r="Y87" s="62" t="s">
        <v>165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7" t="e">
        <v>#DIV/0!</v>
      </c>
      <c r="Y88" s="62" t="s">
        <v>165</v>
      </c>
    </row>
    <row r="89" spans="1:29" x14ac:dyDescent="0.2">
      <c r="V89" s="80" t="s">
        <v>29</v>
      </c>
      <c r="W89" s="81">
        <v>0</v>
      </c>
      <c r="X89" s="82" t="e">
        <v>#DIV/0!</v>
      </c>
      <c r="Y89" s="180" t="s">
        <v>165</v>
      </c>
    </row>
  </sheetData>
  <sheetProtection sheet="1" objects="1" scenarios="1"/>
  <sortState ref="T4:T13">
    <sortCondition ref="T4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66" priority="5" stopIfTrue="1" operator="equal">
      <formula>$Y$79</formula>
    </cfRule>
  </conditionalFormatting>
  <conditionalFormatting sqref="AA59:AB74 AA77:AB77">
    <cfRule type="cellIs" dxfId="65" priority="6" stopIfTrue="1" operator="equal">
      <formula>$AA$79</formula>
    </cfRule>
  </conditionalFormatting>
  <conditionalFormatting sqref="Y75:Z75">
    <cfRule type="cellIs" dxfId="64" priority="3" stopIfTrue="1" operator="equal">
      <formula>$Y$79</formula>
    </cfRule>
  </conditionalFormatting>
  <conditionalFormatting sqref="AA75:AB75">
    <cfRule type="cellIs" dxfId="63" priority="4" stopIfTrue="1" operator="equal">
      <formula>$AA$79</formula>
    </cfRule>
  </conditionalFormatting>
  <conditionalFormatting sqref="Y76:Z76">
    <cfRule type="cellIs" dxfId="62" priority="1" stopIfTrue="1" operator="equal">
      <formula>$Y$79</formula>
    </cfRule>
  </conditionalFormatting>
  <conditionalFormatting sqref="AA76:AB76">
    <cfRule type="cellIs" dxfId="61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98" t="s">
        <v>125</v>
      </c>
      <c r="D1" s="199"/>
      <c r="E1" s="200"/>
      <c r="F1" s="4">
        <v>13</v>
      </c>
      <c r="G1" s="198" t="s">
        <v>82</v>
      </c>
      <c r="H1" s="199"/>
      <c r="I1" s="200"/>
      <c r="J1" s="4">
        <v>16</v>
      </c>
      <c r="K1" s="198" t="s">
        <v>221</v>
      </c>
      <c r="L1" s="199"/>
      <c r="M1" s="200"/>
      <c r="N1" s="4">
        <v>18</v>
      </c>
      <c r="O1" s="198" t="s">
        <v>220</v>
      </c>
      <c r="P1" s="199"/>
      <c r="Q1" s="200"/>
      <c r="R1" s="4">
        <v>15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262</v>
      </c>
      <c r="B3" s="86" t="s">
        <v>366</v>
      </c>
      <c r="C3" s="12">
        <v>4</v>
      </c>
      <c r="D3" s="13">
        <v>0</v>
      </c>
      <c r="E3" s="13">
        <v>3</v>
      </c>
      <c r="F3" s="14">
        <v>1</v>
      </c>
      <c r="G3" s="12">
        <v>4</v>
      </c>
      <c r="H3" s="13">
        <v>0</v>
      </c>
      <c r="I3" s="13">
        <v>3</v>
      </c>
      <c r="J3" s="14">
        <v>0</v>
      </c>
      <c r="K3" s="12">
        <v>2</v>
      </c>
      <c r="L3" s="13">
        <v>0</v>
      </c>
      <c r="M3" s="13">
        <v>1</v>
      </c>
      <c r="N3" s="14">
        <v>2</v>
      </c>
      <c r="O3" s="12">
        <v>4</v>
      </c>
      <c r="P3" s="13">
        <v>0</v>
      </c>
      <c r="Q3" s="13">
        <v>2</v>
      </c>
      <c r="R3" s="14">
        <v>3</v>
      </c>
      <c r="S3" s="17"/>
    </row>
    <row r="4" spans="1:19" x14ac:dyDescent="0.2">
      <c r="A4" s="83" t="s">
        <v>128</v>
      </c>
      <c r="B4" s="86" t="s">
        <v>312</v>
      </c>
      <c r="C4" s="12">
        <v>4</v>
      </c>
      <c r="D4" s="13">
        <v>1</v>
      </c>
      <c r="E4" s="13">
        <v>2</v>
      </c>
      <c r="F4" s="14">
        <v>0</v>
      </c>
      <c r="G4" s="12">
        <v>3</v>
      </c>
      <c r="H4" s="13">
        <v>0</v>
      </c>
      <c r="I4" s="13">
        <v>2</v>
      </c>
      <c r="J4" s="14">
        <v>0</v>
      </c>
      <c r="K4" s="12">
        <v>0</v>
      </c>
      <c r="L4" s="13">
        <v>0</v>
      </c>
      <c r="M4" s="13">
        <v>0</v>
      </c>
      <c r="N4" s="14">
        <v>0</v>
      </c>
      <c r="O4" s="12">
        <v>3</v>
      </c>
      <c r="P4" s="13">
        <v>0</v>
      </c>
      <c r="Q4" s="13">
        <v>1</v>
      </c>
      <c r="R4" s="14">
        <v>0</v>
      </c>
      <c r="S4" s="17"/>
    </row>
    <row r="5" spans="1:19" x14ac:dyDescent="0.2">
      <c r="A5" s="83" t="s">
        <v>243</v>
      </c>
      <c r="B5" s="172" t="s">
        <v>208</v>
      </c>
      <c r="C5" s="147">
        <v>2</v>
      </c>
      <c r="D5" s="13">
        <v>0</v>
      </c>
      <c r="E5" s="13">
        <v>1</v>
      </c>
      <c r="F5" s="14">
        <v>0</v>
      </c>
      <c r="G5" s="12">
        <v>1</v>
      </c>
      <c r="H5" s="13">
        <v>0</v>
      </c>
      <c r="I5" s="13">
        <v>1</v>
      </c>
      <c r="J5" s="14">
        <v>0</v>
      </c>
      <c r="K5" s="12">
        <v>1</v>
      </c>
      <c r="L5" s="13">
        <v>0</v>
      </c>
      <c r="M5" s="13">
        <v>0</v>
      </c>
      <c r="N5" s="14">
        <v>0</v>
      </c>
      <c r="O5" s="12">
        <v>2</v>
      </c>
      <c r="P5" s="13">
        <v>0</v>
      </c>
      <c r="Q5" s="13">
        <v>1</v>
      </c>
      <c r="R5" s="14">
        <v>0</v>
      </c>
      <c r="S5" s="17"/>
    </row>
    <row r="6" spans="1:19" x14ac:dyDescent="0.2">
      <c r="A6" s="83" t="s">
        <v>236</v>
      </c>
      <c r="B6" s="86" t="s">
        <v>184</v>
      </c>
      <c r="C6" s="12">
        <v>2</v>
      </c>
      <c r="D6" s="13">
        <v>0</v>
      </c>
      <c r="E6" s="13">
        <v>0</v>
      </c>
      <c r="F6" s="14">
        <v>0</v>
      </c>
      <c r="G6" s="12">
        <v>3</v>
      </c>
      <c r="H6" s="13">
        <v>0</v>
      </c>
      <c r="I6" s="13">
        <v>2</v>
      </c>
      <c r="J6" s="14">
        <v>0</v>
      </c>
      <c r="K6" s="12">
        <v>1</v>
      </c>
      <c r="L6" s="13">
        <v>0</v>
      </c>
      <c r="M6" s="13">
        <v>1</v>
      </c>
      <c r="N6" s="14">
        <v>0</v>
      </c>
      <c r="O6" s="12">
        <v>1</v>
      </c>
      <c r="P6" s="13">
        <v>0</v>
      </c>
      <c r="Q6" s="13">
        <v>0</v>
      </c>
      <c r="R6" s="14">
        <v>0</v>
      </c>
      <c r="S6" s="17" t="s">
        <v>8</v>
      </c>
    </row>
    <row r="7" spans="1:19" x14ac:dyDescent="0.2">
      <c r="A7" s="83" t="s">
        <v>228</v>
      </c>
      <c r="B7" s="86" t="s">
        <v>201</v>
      </c>
      <c r="C7" s="12">
        <v>3</v>
      </c>
      <c r="D7" s="13">
        <v>1</v>
      </c>
      <c r="E7" s="13">
        <v>2</v>
      </c>
      <c r="F7" s="14">
        <v>1</v>
      </c>
      <c r="G7" s="12">
        <v>3</v>
      </c>
      <c r="H7" s="13">
        <v>0</v>
      </c>
      <c r="I7" s="13">
        <v>2</v>
      </c>
      <c r="J7" s="14">
        <v>1</v>
      </c>
      <c r="K7" s="12">
        <v>1</v>
      </c>
      <c r="L7" s="13">
        <v>0</v>
      </c>
      <c r="M7" s="13">
        <v>0</v>
      </c>
      <c r="N7" s="14">
        <v>0</v>
      </c>
      <c r="O7" s="12">
        <v>3</v>
      </c>
      <c r="P7" s="13">
        <v>0</v>
      </c>
      <c r="Q7" s="13">
        <v>3</v>
      </c>
      <c r="R7" s="14">
        <v>1</v>
      </c>
      <c r="S7" s="17"/>
    </row>
    <row r="8" spans="1:19" x14ac:dyDescent="0.2">
      <c r="A8" s="83" t="s">
        <v>129</v>
      </c>
      <c r="B8" s="86" t="s">
        <v>313</v>
      </c>
      <c r="C8" s="12">
        <v>3</v>
      </c>
      <c r="D8" s="13">
        <v>0</v>
      </c>
      <c r="E8" s="13">
        <v>2</v>
      </c>
      <c r="F8" s="14">
        <v>2</v>
      </c>
      <c r="G8" s="12">
        <v>3</v>
      </c>
      <c r="H8" s="13">
        <v>0</v>
      </c>
      <c r="I8" s="13">
        <v>2</v>
      </c>
      <c r="J8" s="14">
        <v>1</v>
      </c>
      <c r="K8" s="12">
        <v>2</v>
      </c>
      <c r="L8" s="13">
        <v>0</v>
      </c>
      <c r="M8" s="13">
        <v>2</v>
      </c>
      <c r="N8" s="14">
        <v>1</v>
      </c>
      <c r="O8" s="12">
        <v>4</v>
      </c>
      <c r="P8" s="13">
        <v>1</v>
      </c>
      <c r="Q8" s="13">
        <v>3</v>
      </c>
      <c r="R8" s="14">
        <v>3</v>
      </c>
      <c r="S8" s="17"/>
    </row>
    <row r="9" spans="1:19" x14ac:dyDescent="0.2">
      <c r="A9" s="83" t="s">
        <v>230</v>
      </c>
      <c r="B9" s="86" t="s">
        <v>314</v>
      </c>
      <c r="C9" s="12">
        <v>3</v>
      </c>
      <c r="D9" s="13">
        <v>1</v>
      </c>
      <c r="E9" s="13">
        <v>1</v>
      </c>
      <c r="F9" s="14">
        <v>0</v>
      </c>
      <c r="G9" s="12">
        <v>3</v>
      </c>
      <c r="H9" s="13">
        <v>2</v>
      </c>
      <c r="I9" s="13">
        <v>1</v>
      </c>
      <c r="J9" s="14">
        <v>0</v>
      </c>
      <c r="K9" s="12">
        <v>2</v>
      </c>
      <c r="L9" s="13">
        <v>0</v>
      </c>
      <c r="M9" s="13">
        <v>1</v>
      </c>
      <c r="N9" s="14">
        <v>0</v>
      </c>
      <c r="O9" s="12">
        <v>3</v>
      </c>
      <c r="P9" s="13">
        <v>1</v>
      </c>
      <c r="Q9" s="13">
        <v>1</v>
      </c>
      <c r="R9" s="14">
        <v>1</v>
      </c>
      <c r="S9" s="17"/>
    </row>
    <row r="10" spans="1:19" x14ac:dyDescent="0.2">
      <c r="A10" s="83"/>
      <c r="B10" s="86"/>
      <c r="C10" s="12"/>
      <c r="D10" s="13"/>
      <c r="E10" s="13"/>
      <c r="F10" s="14"/>
      <c r="G10" s="12"/>
      <c r="H10" s="13"/>
      <c r="I10" s="13"/>
      <c r="J10" s="14"/>
      <c r="K10" s="12"/>
      <c r="L10" s="13"/>
      <c r="M10" s="13"/>
      <c r="N10" s="14"/>
      <c r="O10" s="12"/>
      <c r="P10" s="13"/>
      <c r="Q10" s="13"/>
      <c r="R10" s="14"/>
      <c r="S10" s="17"/>
    </row>
    <row r="11" spans="1:19" x14ac:dyDescent="0.2">
      <c r="A11" s="83"/>
      <c r="B11" s="86"/>
      <c r="C11" s="12"/>
      <c r="D11" s="13"/>
      <c r="E11" s="13"/>
      <c r="F11" s="14"/>
      <c r="G11" s="12"/>
      <c r="H11" s="13"/>
      <c r="I11" s="13"/>
      <c r="J11" s="14"/>
      <c r="K11" s="12"/>
      <c r="L11" s="13"/>
      <c r="M11" s="13"/>
      <c r="N11" s="14"/>
      <c r="O11" s="12"/>
      <c r="P11" s="13"/>
      <c r="Q11" s="13"/>
      <c r="R11" s="14"/>
      <c r="S11" s="17"/>
    </row>
    <row r="12" spans="1:19" x14ac:dyDescent="0.2">
      <c r="A12" s="83"/>
      <c r="B12" s="172"/>
      <c r="C12" s="12"/>
      <c r="D12" s="13"/>
      <c r="E12" s="13"/>
      <c r="F12" s="14"/>
      <c r="G12" s="12"/>
      <c r="H12" s="13"/>
      <c r="I12" s="13"/>
      <c r="J12" s="14"/>
      <c r="K12" s="12"/>
      <c r="L12" s="13"/>
      <c r="M12" s="13"/>
      <c r="N12" s="14"/>
      <c r="O12" s="12"/>
      <c r="P12" s="13"/>
      <c r="Q12" s="13"/>
      <c r="R12" s="14"/>
      <c r="S12" s="17"/>
    </row>
    <row r="13" spans="1:19" x14ac:dyDescent="0.2">
      <c r="A13" s="83"/>
      <c r="B13" s="86"/>
      <c r="C13" s="12"/>
      <c r="D13" s="13"/>
      <c r="E13" s="13"/>
      <c r="F13" s="14"/>
      <c r="G13" s="12"/>
      <c r="H13" s="13"/>
      <c r="I13" s="13"/>
      <c r="J13" s="14"/>
      <c r="K13" s="12"/>
      <c r="L13" s="13"/>
      <c r="M13" s="13"/>
      <c r="N13" s="14"/>
      <c r="O13" s="12"/>
      <c r="P13" s="13"/>
      <c r="Q13" s="13"/>
      <c r="R13" s="14"/>
      <c r="S13" s="17"/>
    </row>
    <row r="14" spans="1:19" x14ac:dyDescent="0.2">
      <c r="A14" s="83"/>
      <c r="B14" s="86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2"/>
      <c r="P14" s="13"/>
      <c r="Q14" s="13"/>
      <c r="R14" s="14"/>
      <c r="S14" s="17"/>
    </row>
    <row r="15" spans="1:19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19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50"/>
      <c r="E18" s="150"/>
      <c r="F18" s="14"/>
      <c r="G18" s="12"/>
      <c r="H18" s="150"/>
      <c r="I18" s="150"/>
      <c r="J18" s="14"/>
      <c r="K18" s="12"/>
      <c r="L18" s="150"/>
      <c r="M18" s="150"/>
      <c r="N18" s="14"/>
      <c r="O18" s="12"/>
      <c r="P18" s="150"/>
      <c r="Q18" s="150"/>
      <c r="R18" s="14"/>
      <c r="S18" s="17"/>
    </row>
    <row r="19" spans="1:24" s="151" customFormat="1" x14ac:dyDescent="0.2">
      <c r="A19" s="83"/>
      <c r="B19" s="86"/>
      <c r="C19" s="12"/>
      <c r="D19" s="150"/>
      <c r="E19" s="150"/>
      <c r="F19" s="14"/>
      <c r="G19" s="12"/>
      <c r="H19" s="150"/>
      <c r="I19" s="150"/>
      <c r="J19" s="14"/>
      <c r="K19" s="12"/>
      <c r="L19" s="150"/>
      <c r="M19" s="150"/>
      <c r="N19" s="14"/>
      <c r="O19" s="12"/>
      <c r="P19" s="150"/>
      <c r="Q19" s="150"/>
      <c r="R19" s="14"/>
      <c r="S19" s="17"/>
    </row>
    <row r="20" spans="1:24" s="151" customFormat="1" x14ac:dyDescent="0.2">
      <c r="A20" s="83"/>
      <c r="B20" s="86"/>
      <c r="C20" s="12"/>
      <c r="D20" s="150"/>
      <c r="E20" s="150"/>
      <c r="F20" s="14"/>
      <c r="G20" s="12"/>
      <c r="H20" s="150"/>
      <c r="I20" s="150"/>
      <c r="J20" s="14"/>
      <c r="K20" s="12"/>
      <c r="L20" s="150"/>
      <c r="M20" s="150"/>
      <c r="N20" s="14"/>
      <c r="O20" s="12"/>
      <c r="P20" s="150"/>
      <c r="Q20" s="150"/>
      <c r="R20" s="14"/>
      <c r="S20" s="17"/>
    </row>
    <row r="21" spans="1:24" s="151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73" t="s">
        <v>196</v>
      </c>
      <c r="C22" s="20">
        <v>21</v>
      </c>
      <c r="D22" s="21">
        <v>3</v>
      </c>
      <c r="E22" s="21">
        <v>11</v>
      </c>
      <c r="F22" s="22">
        <v>4</v>
      </c>
      <c r="G22" s="20">
        <v>20</v>
      </c>
      <c r="H22" s="21">
        <v>2</v>
      </c>
      <c r="I22" s="21">
        <v>13</v>
      </c>
      <c r="J22" s="22">
        <v>2</v>
      </c>
      <c r="K22" s="20">
        <v>9</v>
      </c>
      <c r="L22" s="21">
        <v>0</v>
      </c>
      <c r="M22" s="21">
        <v>5</v>
      </c>
      <c r="N22" s="22">
        <v>3</v>
      </c>
      <c r="O22" s="20">
        <v>20</v>
      </c>
      <c r="P22" s="21">
        <v>2</v>
      </c>
      <c r="Q22" s="21">
        <v>11</v>
      </c>
      <c r="R22" s="22">
        <v>8</v>
      </c>
      <c r="S22" s="24"/>
    </row>
    <row r="23" spans="1:24" x14ac:dyDescent="0.2">
      <c r="A23" s="18"/>
      <c r="B23" s="166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51" customFormat="1" ht="13.5" thickBot="1" x14ac:dyDescent="0.25">
      <c r="A25" s="18"/>
      <c r="B25" s="16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21</v>
      </c>
      <c r="D26" s="29">
        <f t="shared" si="0"/>
        <v>3</v>
      </c>
      <c r="E26" s="29">
        <f t="shared" si="0"/>
        <v>11</v>
      </c>
      <c r="F26" s="29">
        <f t="shared" si="0"/>
        <v>4</v>
      </c>
      <c r="G26" s="29">
        <f t="shared" si="0"/>
        <v>20</v>
      </c>
      <c r="H26" s="29">
        <f t="shared" si="0"/>
        <v>2</v>
      </c>
      <c r="I26" s="29">
        <f t="shared" si="0"/>
        <v>13</v>
      </c>
      <c r="J26" s="29">
        <f t="shared" si="0"/>
        <v>2</v>
      </c>
      <c r="K26" s="29">
        <f t="shared" si="0"/>
        <v>9</v>
      </c>
      <c r="L26" s="29">
        <f t="shared" si="0"/>
        <v>0</v>
      </c>
      <c r="M26" s="29">
        <f t="shared" si="0"/>
        <v>5</v>
      </c>
      <c r="N26" s="29">
        <f t="shared" si="0"/>
        <v>3</v>
      </c>
      <c r="O26" s="29">
        <f t="shared" si="0"/>
        <v>20</v>
      </c>
      <c r="P26" s="29">
        <f t="shared" si="0"/>
        <v>2</v>
      </c>
      <c r="Q26" s="29">
        <f t="shared" si="0"/>
        <v>11</v>
      </c>
      <c r="R26" s="29">
        <f t="shared" si="0"/>
        <v>8</v>
      </c>
      <c r="S26" s="24"/>
    </row>
    <row r="27" spans="1:24" ht="13.5" thickBot="1" x14ac:dyDescent="0.25">
      <c r="A27" s="18"/>
      <c r="B27" s="28" t="s">
        <v>11</v>
      </c>
      <c r="C27" s="30">
        <f>C26</f>
        <v>21</v>
      </c>
      <c r="D27" s="30">
        <f>D26</f>
        <v>3</v>
      </c>
      <c r="E27" s="30">
        <f>E26</f>
        <v>11</v>
      </c>
      <c r="F27" s="30">
        <f>F26</f>
        <v>4</v>
      </c>
      <c r="G27" s="30">
        <f t="shared" ref="G27:R27" si="1">SUM(C27,G26)</f>
        <v>41</v>
      </c>
      <c r="H27" s="30">
        <f t="shared" si="1"/>
        <v>5</v>
      </c>
      <c r="I27" s="30">
        <f t="shared" si="1"/>
        <v>24</v>
      </c>
      <c r="J27" s="30">
        <f t="shared" si="1"/>
        <v>6</v>
      </c>
      <c r="K27" s="30">
        <f t="shared" si="1"/>
        <v>50</v>
      </c>
      <c r="L27" s="30">
        <f t="shared" si="1"/>
        <v>5</v>
      </c>
      <c r="M27" s="30">
        <f t="shared" si="1"/>
        <v>29</v>
      </c>
      <c r="N27" s="30">
        <f t="shared" si="1"/>
        <v>9</v>
      </c>
      <c r="O27" s="31">
        <f t="shared" si="1"/>
        <v>70</v>
      </c>
      <c r="P27" s="30">
        <f t="shared" si="1"/>
        <v>7</v>
      </c>
      <c r="Q27" s="30">
        <f t="shared" si="1"/>
        <v>40</v>
      </c>
      <c r="R27" s="32">
        <f t="shared" si="1"/>
        <v>17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8" t="s">
        <v>125</v>
      </c>
      <c r="D29" s="199"/>
      <c r="E29" s="200"/>
      <c r="F29" s="4">
        <v>7</v>
      </c>
      <c r="G29" s="198" t="s">
        <v>219</v>
      </c>
      <c r="H29" s="199"/>
      <c r="I29" s="200"/>
      <c r="J29" s="4">
        <v>7</v>
      </c>
      <c r="K29" s="198" t="s">
        <v>41</v>
      </c>
      <c r="L29" s="199"/>
      <c r="M29" s="200"/>
      <c r="N29" s="4">
        <v>3</v>
      </c>
      <c r="O29" s="205"/>
      <c r="P29" s="199"/>
      <c r="Q29" s="200"/>
      <c r="R29" s="5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6</v>
      </c>
      <c r="B31" s="86" t="str">
        <f t="shared" si="2"/>
        <v>Barney Flemming</v>
      </c>
      <c r="C31" s="12">
        <v>4</v>
      </c>
      <c r="D31" s="13">
        <v>0</v>
      </c>
      <c r="E31" s="13">
        <v>4</v>
      </c>
      <c r="F31" s="14">
        <v>1</v>
      </c>
      <c r="G31" s="12">
        <v>3</v>
      </c>
      <c r="H31" s="13">
        <v>0</v>
      </c>
      <c r="I31" s="13">
        <v>2</v>
      </c>
      <c r="J31" s="14">
        <v>1</v>
      </c>
      <c r="K31" s="12"/>
      <c r="L31" s="13"/>
      <c r="M31" s="13"/>
      <c r="N31" s="14"/>
      <c r="O31" s="15"/>
      <c r="P31" s="13"/>
      <c r="Q31" s="13"/>
      <c r="R31" s="16"/>
      <c r="S31" s="17"/>
      <c r="T31" s="99"/>
      <c r="U31" s="41"/>
      <c r="V31" s="42"/>
      <c r="W31" s="41"/>
      <c r="X31" s="39"/>
    </row>
    <row r="32" spans="1:24" ht="12.75" customHeight="1" x14ac:dyDescent="0.2">
      <c r="A32" s="83" t="str">
        <f t="shared" si="2"/>
        <v>9</v>
      </c>
      <c r="B32" s="86" t="str">
        <f t="shared" si="2"/>
        <v>Nautica Whitehead</v>
      </c>
      <c r="C32" s="12">
        <v>1</v>
      </c>
      <c r="D32" s="13">
        <v>0</v>
      </c>
      <c r="E32" s="13">
        <v>0</v>
      </c>
      <c r="F32" s="14">
        <v>0</v>
      </c>
      <c r="G32" s="12">
        <v>4</v>
      </c>
      <c r="H32" s="13">
        <v>0</v>
      </c>
      <c r="I32" s="13">
        <v>2</v>
      </c>
      <c r="J32" s="14">
        <v>0</v>
      </c>
      <c r="K32" s="12">
        <v>3</v>
      </c>
      <c r="L32" s="13">
        <v>0</v>
      </c>
      <c r="M32" s="13">
        <v>3</v>
      </c>
      <c r="N32" s="14">
        <v>0</v>
      </c>
      <c r="O32" s="15"/>
      <c r="P32" s="13"/>
      <c r="Q32" s="13"/>
      <c r="R32" s="16"/>
      <c r="S32" s="17"/>
      <c r="T32" s="99"/>
      <c r="U32" s="43"/>
      <c r="V32" s="39"/>
      <c r="W32" s="39"/>
      <c r="X32" s="39"/>
    </row>
    <row r="33" spans="1:24" ht="12.75" customHeight="1" x14ac:dyDescent="0.2">
      <c r="A33" s="83" t="str">
        <f t="shared" si="2"/>
        <v>12</v>
      </c>
      <c r="B33" s="86" t="str">
        <f t="shared" si="2"/>
        <v>Julie Aufdenkamp</v>
      </c>
      <c r="C33" s="12">
        <v>2</v>
      </c>
      <c r="D33" s="13">
        <v>0</v>
      </c>
      <c r="E33" s="13">
        <v>1</v>
      </c>
      <c r="F33" s="14">
        <v>0</v>
      </c>
      <c r="G33" s="12">
        <v>2</v>
      </c>
      <c r="H33" s="13">
        <v>0</v>
      </c>
      <c r="I33" s="13">
        <v>2</v>
      </c>
      <c r="J33" s="14">
        <v>0</v>
      </c>
      <c r="K33" s="12">
        <v>3</v>
      </c>
      <c r="L33" s="13">
        <v>0</v>
      </c>
      <c r="M33" s="13">
        <v>3</v>
      </c>
      <c r="N33" s="14">
        <v>0</v>
      </c>
      <c r="O33" s="15"/>
      <c r="P33" s="13"/>
      <c r="Q33" s="13"/>
      <c r="R33" s="16"/>
      <c r="S33" s="17"/>
      <c r="T33" s="99"/>
      <c r="U33" s="43"/>
      <c r="V33" s="39"/>
      <c r="W33" s="39"/>
      <c r="X33" s="39"/>
    </row>
    <row r="34" spans="1:24" ht="12.75" customHeight="1" x14ac:dyDescent="0.2">
      <c r="A34" s="83" t="str">
        <f t="shared" si="2"/>
        <v>8</v>
      </c>
      <c r="B34" s="86" t="str">
        <f t="shared" si="2"/>
        <v>Steve Ryan</v>
      </c>
      <c r="C34" s="12">
        <v>3</v>
      </c>
      <c r="D34" s="13">
        <v>0</v>
      </c>
      <c r="E34" s="13">
        <v>1</v>
      </c>
      <c r="F34" s="14">
        <v>0</v>
      </c>
      <c r="G34" s="12">
        <v>4</v>
      </c>
      <c r="H34" s="13">
        <v>1</v>
      </c>
      <c r="I34" s="13">
        <v>1</v>
      </c>
      <c r="J34" s="14">
        <v>1</v>
      </c>
      <c r="K34" s="12">
        <v>3</v>
      </c>
      <c r="L34" s="13">
        <v>0</v>
      </c>
      <c r="M34" s="13">
        <v>2</v>
      </c>
      <c r="N34" s="14">
        <v>0</v>
      </c>
      <c r="O34" s="15"/>
      <c r="P34" s="13"/>
      <c r="Q34" s="13"/>
      <c r="R34" s="16"/>
      <c r="S34" s="17"/>
      <c r="T34" s="99"/>
      <c r="U34" s="43"/>
      <c r="V34" s="39"/>
      <c r="W34" s="44"/>
      <c r="X34" s="39"/>
    </row>
    <row r="35" spans="1:24" ht="12.75" customHeight="1" x14ac:dyDescent="0.2">
      <c r="A35" s="83" t="str">
        <f t="shared" si="2"/>
        <v>17</v>
      </c>
      <c r="B35" s="86" t="str">
        <f t="shared" si="2"/>
        <v>John Patterson</v>
      </c>
      <c r="C35" s="12">
        <v>3</v>
      </c>
      <c r="D35" s="13">
        <v>1</v>
      </c>
      <c r="E35" s="13">
        <v>1</v>
      </c>
      <c r="F35" s="14">
        <v>2</v>
      </c>
      <c r="G35" s="12">
        <v>5</v>
      </c>
      <c r="H35" s="13">
        <v>2</v>
      </c>
      <c r="I35" s="13">
        <v>3</v>
      </c>
      <c r="J35" s="14">
        <v>4</v>
      </c>
      <c r="K35" s="12">
        <v>4</v>
      </c>
      <c r="L35" s="13">
        <v>1</v>
      </c>
      <c r="M35" s="13">
        <v>2</v>
      </c>
      <c r="N35" s="14">
        <v>4</v>
      </c>
      <c r="O35" s="15"/>
      <c r="P35" s="13"/>
      <c r="Q35" s="13"/>
      <c r="R35" s="16"/>
      <c r="S35" s="17"/>
      <c r="T35" s="99"/>
      <c r="U35" s="43"/>
      <c r="V35" s="39"/>
      <c r="W35" s="44"/>
      <c r="X35" s="39"/>
    </row>
    <row r="36" spans="1:24" ht="12.75" customHeight="1" x14ac:dyDescent="0.2">
      <c r="A36" s="83" t="str">
        <f t="shared" si="2"/>
        <v>26</v>
      </c>
      <c r="B36" s="86" t="str">
        <f t="shared" si="2"/>
        <v>Lewis Thompson</v>
      </c>
      <c r="C36" s="12">
        <v>4</v>
      </c>
      <c r="D36" s="13">
        <v>0</v>
      </c>
      <c r="E36" s="13">
        <v>3</v>
      </c>
      <c r="F36" s="14">
        <v>3</v>
      </c>
      <c r="G36" s="12">
        <v>5</v>
      </c>
      <c r="H36" s="13">
        <v>3</v>
      </c>
      <c r="I36" s="13">
        <v>2</v>
      </c>
      <c r="J36" s="14">
        <v>1</v>
      </c>
      <c r="K36" s="12">
        <v>4</v>
      </c>
      <c r="L36" s="13">
        <v>0</v>
      </c>
      <c r="M36" s="13">
        <v>2</v>
      </c>
      <c r="N36" s="14">
        <v>1</v>
      </c>
      <c r="O36" s="15"/>
      <c r="P36" s="13"/>
      <c r="Q36" s="13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24</v>
      </c>
      <c r="B37" s="86" t="str">
        <f t="shared" si="2"/>
        <v>Chris Bartlett</v>
      </c>
      <c r="C37" s="12">
        <v>3</v>
      </c>
      <c r="D37" s="13">
        <v>1</v>
      </c>
      <c r="E37" s="13">
        <v>1</v>
      </c>
      <c r="F37" s="14">
        <v>0</v>
      </c>
      <c r="G37" s="12">
        <v>4</v>
      </c>
      <c r="H37" s="13">
        <v>3</v>
      </c>
      <c r="I37" s="13">
        <v>1</v>
      </c>
      <c r="J37" s="14">
        <v>2</v>
      </c>
      <c r="K37" s="12">
        <v>3</v>
      </c>
      <c r="L37" s="13">
        <v>1</v>
      </c>
      <c r="M37" s="13">
        <v>1</v>
      </c>
      <c r="N37" s="14">
        <v>0</v>
      </c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>
        <f t="shared" si="2"/>
        <v>0</v>
      </c>
      <c r="B38" s="86">
        <f t="shared" si="2"/>
        <v>0</v>
      </c>
      <c r="C38" s="12"/>
      <c r="D38" s="13"/>
      <c r="E38" s="13"/>
      <c r="F38" s="14"/>
      <c r="G38" s="12"/>
      <c r="H38" s="13"/>
      <c r="I38" s="13"/>
      <c r="J38" s="14"/>
      <c r="K38" s="12"/>
      <c r="L38" s="13"/>
      <c r="M38" s="13"/>
      <c r="N38" s="14"/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>
        <f t="shared" si="2"/>
        <v>0</v>
      </c>
      <c r="B39" s="86">
        <f t="shared" si="2"/>
        <v>0</v>
      </c>
      <c r="C39" s="12"/>
      <c r="D39" s="13"/>
      <c r="E39" s="13"/>
      <c r="F39" s="14"/>
      <c r="G39" s="12"/>
      <c r="H39" s="13"/>
      <c r="I39" s="13"/>
      <c r="J39" s="14"/>
      <c r="K39" s="12"/>
      <c r="L39" s="13"/>
      <c r="M39" s="13"/>
      <c r="N39" s="14"/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T40" s="99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T41" s="99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50"/>
      <c r="E46" s="150"/>
      <c r="F46" s="14"/>
      <c r="G46" s="12"/>
      <c r="H46" s="150"/>
      <c r="I46" s="150"/>
      <c r="J46" s="14"/>
      <c r="K46" s="12"/>
      <c r="L46" s="150"/>
      <c r="M46" s="150"/>
      <c r="N46" s="14"/>
      <c r="O46" s="15"/>
      <c r="P46" s="150"/>
      <c r="Q46" s="150"/>
      <c r="R46" s="14"/>
      <c r="S46" s="17"/>
      <c r="U46" s="43"/>
      <c r="V46" s="39"/>
      <c r="W46" s="39"/>
      <c r="X46" s="39"/>
    </row>
    <row r="47" spans="1:24" s="151" customFormat="1" x14ac:dyDescent="0.2">
      <c r="A47" s="83">
        <f t="shared" si="2"/>
        <v>0</v>
      </c>
      <c r="B47" s="86">
        <f t="shared" si="2"/>
        <v>0</v>
      </c>
      <c r="C47" s="12"/>
      <c r="D47" s="150"/>
      <c r="E47" s="150"/>
      <c r="F47" s="14"/>
      <c r="G47" s="12"/>
      <c r="H47" s="150"/>
      <c r="I47" s="150"/>
      <c r="J47" s="14"/>
      <c r="K47" s="12"/>
      <c r="L47" s="150"/>
      <c r="M47" s="150"/>
      <c r="N47" s="14"/>
      <c r="O47" s="15"/>
      <c r="P47" s="150"/>
      <c r="Q47" s="150"/>
      <c r="R47" s="14"/>
      <c r="S47" s="17"/>
      <c r="U47" s="43"/>
      <c r="V47" s="39"/>
      <c r="W47" s="39"/>
      <c r="X47" s="39"/>
    </row>
    <row r="48" spans="1:24" s="151" customFormat="1" x14ac:dyDescent="0.2">
      <c r="A48" s="83">
        <f t="shared" si="2"/>
        <v>0</v>
      </c>
      <c r="B48" s="86">
        <f t="shared" si="2"/>
        <v>0</v>
      </c>
      <c r="C48" s="12"/>
      <c r="D48" s="150"/>
      <c r="E48" s="150"/>
      <c r="F48" s="14"/>
      <c r="G48" s="12"/>
      <c r="H48" s="150"/>
      <c r="I48" s="150"/>
      <c r="J48" s="14"/>
      <c r="K48" s="12"/>
      <c r="L48" s="150"/>
      <c r="M48" s="150"/>
      <c r="N48" s="14"/>
      <c r="O48" s="15"/>
      <c r="P48" s="150"/>
      <c r="Q48" s="150"/>
      <c r="R48" s="14"/>
      <c r="S48" s="17"/>
      <c r="U48" s="43"/>
      <c r="V48" s="39"/>
      <c r="W48" s="39"/>
      <c r="X48" s="39"/>
    </row>
    <row r="49" spans="1:30" s="151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6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Frank Guerra</v>
      </c>
      <c r="C50" s="20">
        <v>20</v>
      </c>
      <c r="D50" s="21">
        <v>2</v>
      </c>
      <c r="E50" s="21">
        <v>11</v>
      </c>
      <c r="F50" s="22">
        <v>6</v>
      </c>
      <c r="G50" s="20">
        <v>27</v>
      </c>
      <c r="H50" s="21">
        <v>9</v>
      </c>
      <c r="I50" s="21">
        <v>13</v>
      </c>
      <c r="J50" s="22">
        <v>9</v>
      </c>
      <c r="K50" s="20">
        <v>20</v>
      </c>
      <c r="L50" s="21">
        <v>2</v>
      </c>
      <c r="M50" s="21">
        <v>13</v>
      </c>
      <c r="N50" s="22">
        <v>5</v>
      </c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6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51" customFormat="1" ht="13.5" thickBot="1" x14ac:dyDescent="0.25">
      <c r="A53" s="18"/>
      <c r="B53" s="16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20</v>
      </c>
      <c r="D54" s="29">
        <f t="shared" si="3"/>
        <v>2</v>
      </c>
      <c r="E54" s="29">
        <f t="shared" si="3"/>
        <v>11</v>
      </c>
      <c r="F54" s="29">
        <f t="shared" si="3"/>
        <v>6</v>
      </c>
      <c r="G54" s="29">
        <f t="shared" si="3"/>
        <v>27</v>
      </c>
      <c r="H54" s="29">
        <f t="shared" si="3"/>
        <v>9</v>
      </c>
      <c r="I54" s="29">
        <f t="shared" si="3"/>
        <v>13</v>
      </c>
      <c r="J54" s="29">
        <f t="shared" si="3"/>
        <v>9</v>
      </c>
      <c r="K54" s="29">
        <f t="shared" si="3"/>
        <v>20</v>
      </c>
      <c r="L54" s="29">
        <f t="shared" si="3"/>
        <v>2</v>
      </c>
      <c r="M54" s="29">
        <f t="shared" si="3"/>
        <v>13</v>
      </c>
      <c r="N54" s="29">
        <f t="shared" si="3"/>
        <v>5</v>
      </c>
      <c r="O54" s="29">
        <f t="shared" si="3"/>
        <v>0</v>
      </c>
      <c r="P54" s="29">
        <f t="shared" si="3"/>
        <v>0</v>
      </c>
      <c r="Q54" s="29">
        <f t="shared" si="3"/>
        <v>0</v>
      </c>
      <c r="R54" s="29">
        <f t="shared" si="3"/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90</v>
      </c>
      <c r="D55" s="30">
        <f>SUM(P27,D54)</f>
        <v>9</v>
      </c>
      <c r="E55" s="30">
        <f>SUM(Q27,E54)</f>
        <v>51</v>
      </c>
      <c r="F55" s="30">
        <f>SUM(R27,F54)</f>
        <v>23</v>
      </c>
      <c r="G55" s="30">
        <f t="shared" ref="G55:R55" si="4">SUM(C55,G54)</f>
        <v>117</v>
      </c>
      <c r="H55" s="30">
        <f t="shared" si="4"/>
        <v>18</v>
      </c>
      <c r="I55" s="30">
        <f t="shared" si="4"/>
        <v>64</v>
      </c>
      <c r="J55" s="30">
        <f t="shared" si="4"/>
        <v>32</v>
      </c>
      <c r="K55" s="30">
        <f t="shared" si="4"/>
        <v>137</v>
      </c>
      <c r="L55" s="30">
        <f t="shared" si="4"/>
        <v>20</v>
      </c>
      <c r="M55" s="30">
        <f t="shared" si="4"/>
        <v>77</v>
      </c>
      <c r="N55" s="30">
        <f t="shared" si="4"/>
        <v>37</v>
      </c>
      <c r="O55" s="31">
        <f t="shared" si="4"/>
        <v>137</v>
      </c>
      <c r="P55" s="30">
        <f t="shared" si="4"/>
        <v>20</v>
      </c>
      <c r="Q55" s="30">
        <f t="shared" si="4"/>
        <v>77</v>
      </c>
      <c r="R55" s="32">
        <f t="shared" si="4"/>
        <v>37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8"/>
      <c r="D57" s="199"/>
      <c r="E57" s="200"/>
      <c r="F57" s="49"/>
      <c r="G57" s="198"/>
      <c r="H57" s="199"/>
      <c r="I57" s="200"/>
      <c r="J57" s="49"/>
      <c r="K57" s="198"/>
      <c r="L57" s="199"/>
      <c r="M57" s="204"/>
      <c r="N57" s="50"/>
      <c r="O57" s="51" t="s">
        <v>14</v>
      </c>
      <c r="P57" s="52"/>
      <c r="Q57" s="4"/>
      <c r="R57" s="53">
        <f>SUM(F1,J1,N1,R1,F29,J29,N29,R29,F57,J57,N57)</f>
        <v>79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390</v>
      </c>
      <c r="AB58" s="57" t="s">
        <v>34</v>
      </c>
      <c r="AC58" s="57" t="s">
        <v>22</v>
      </c>
      <c r="AD58" s="104" t="s">
        <v>46</v>
      </c>
    </row>
    <row r="59" spans="1:30" ht="13.5" thickTop="1" x14ac:dyDescent="0.2">
      <c r="A59" s="83" t="str">
        <f t="shared" ref="A59:A76" si="5">A3</f>
        <v>6</v>
      </c>
      <c r="B59" s="86" t="str">
        <f t="shared" ref="B59:B76" si="6">B31</f>
        <v>Barney Flemming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21</v>
      </c>
      <c r="P59" s="88">
        <f>SUM(D3,H3,L3,P3,D31,H31,L31,P31,D59,H59,L59)</f>
        <v>0</v>
      </c>
      <c r="Q59" s="88">
        <f>SUM(E3,I3,M3,Q3,E31,I31,M31,Q31,E59,I59,M59)</f>
        <v>15</v>
      </c>
      <c r="R59" s="89">
        <f>SUM(F3,J3,N3,R3,F31,J31,N31,R31,F59,J59,N59)</f>
        <v>8</v>
      </c>
      <c r="S59" s="84">
        <f>IF(O59=0,0,AVERAGE(P59/O59))</f>
        <v>0</v>
      </c>
      <c r="U59" s="43" t="s">
        <v>262</v>
      </c>
      <c r="V59" s="86" t="s">
        <v>366</v>
      </c>
      <c r="W59" s="59">
        <v>8</v>
      </c>
      <c r="X59" s="59">
        <v>8</v>
      </c>
      <c r="Y59" s="60">
        <v>0</v>
      </c>
      <c r="Z59" s="60" t="s">
        <v>114</v>
      </c>
      <c r="AA59" s="60">
        <v>1.3333333333333333</v>
      </c>
      <c r="AB59" s="60" t="s">
        <v>114</v>
      </c>
      <c r="AC59" s="59">
        <v>6</v>
      </c>
      <c r="AD59" s="105">
        <v>0</v>
      </c>
    </row>
    <row r="60" spans="1:30" x14ac:dyDescent="0.2">
      <c r="A60" s="83" t="str">
        <f t="shared" si="5"/>
        <v>9</v>
      </c>
      <c r="B60" s="86" t="str">
        <f t="shared" si="6"/>
        <v>Nautica Whitehead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18</v>
      </c>
      <c r="P60" s="56">
        <f t="shared" si="7"/>
        <v>1</v>
      </c>
      <c r="Q60" s="56">
        <f t="shared" si="7"/>
        <v>10</v>
      </c>
      <c r="R60" s="91">
        <f t="shared" si="7"/>
        <v>0</v>
      </c>
      <c r="S60" s="85">
        <f t="shared" ref="S60:S76" si="8">IF(O60=0,0,AVERAGE(P60/O60))</f>
        <v>5.5555555555555552E-2</v>
      </c>
      <c r="U60" s="43" t="s">
        <v>128</v>
      </c>
      <c r="V60" s="86" t="s">
        <v>312</v>
      </c>
      <c r="W60" s="59">
        <v>0</v>
      </c>
      <c r="X60" s="59" t="s">
        <v>391</v>
      </c>
      <c r="Y60" s="60">
        <v>5.5555555555555552E-2</v>
      </c>
      <c r="Z60" s="60" t="s">
        <v>164</v>
      </c>
      <c r="AA60" s="60">
        <v>0</v>
      </c>
      <c r="AB60" s="60" t="s">
        <v>114</v>
      </c>
      <c r="AC60" s="59">
        <v>7</v>
      </c>
      <c r="AD60" s="105">
        <v>0.05</v>
      </c>
    </row>
    <row r="61" spans="1:30" x14ac:dyDescent="0.2">
      <c r="A61" s="83" t="str">
        <f t="shared" si="5"/>
        <v>12</v>
      </c>
      <c r="B61" s="86" t="str">
        <f t="shared" si="6"/>
        <v>Julie Aufdenkamp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13</v>
      </c>
      <c r="P61" s="56">
        <f t="shared" si="9"/>
        <v>0</v>
      </c>
      <c r="Q61" s="56">
        <f t="shared" si="9"/>
        <v>9</v>
      </c>
      <c r="R61" s="91">
        <f t="shared" si="9"/>
        <v>0</v>
      </c>
      <c r="S61" s="85">
        <f t="shared" si="8"/>
        <v>0</v>
      </c>
      <c r="U61" s="43" t="s">
        <v>243</v>
      </c>
      <c r="V61" s="86" t="s">
        <v>208</v>
      </c>
      <c r="W61" s="59">
        <v>0</v>
      </c>
      <c r="X61" s="59" t="s">
        <v>391</v>
      </c>
      <c r="Y61" s="60">
        <v>0</v>
      </c>
      <c r="Z61" s="60" t="s">
        <v>164</v>
      </c>
      <c r="AA61" s="60">
        <v>0</v>
      </c>
      <c r="AB61" s="60" t="s">
        <v>114</v>
      </c>
      <c r="AC61" s="59">
        <v>7</v>
      </c>
      <c r="AD61" s="105">
        <v>0</v>
      </c>
    </row>
    <row r="62" spans="1:30" x14ac:dyDescent="0.2">
      <c r="A62" s="83" t="str">
        <f t="shared" si="5"/>
        <v>8</v>
      </c>
      <c r="B62" s="86" t="str">
        <f t="shared" si="6"/>
        <v>Steve Ryan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17</v>
      </c>
      <c r="P62" s="56">
        <f t="shared" si="10"/>
        <v>1</v>
      </c>
      <c r="Q62" s="56">
        <f t="shared" si="10"/>
        <v>7</v>
      </c>
      <c r="R62" s="91">
        <f t="shared" si="10"/>
        <v>1</v>
      </c>
      <c r="S62" s="85">
        <f t="shared" si="8"/>
        <v>5.8823529411764705E-2</v>
      </c>
      <c r="U62" s="43" t="s">
        <v>236</v>
      </c>
      <c r="V62" s="86" t="s">
        <v>184</v>
      </c>
      <c r="W62" s="59">
        <v>1</v>
      </c>
      <c r="X62" s="59">
        <v>1</v>
      </c>
      <c r="Y62" s="60">
        <v>5.8823529411764705E-2</v>
      </c>
      <c r="Z62" s="60" t="s">
        <v>164</v>
      </c>
      <c r="AA62" s="60">
        <v>0.14285714285714285</v>
      </c>
      <c r="AB62" s="60" t="s">
        <v>114</v>
      </c>
      <c r="AC62" s="59">
        <v>7</v>
      </c>
      <c r="AD62" s="105">
        <v>0.05</v>
      </c>
    </row>
    <row r="63" spans="1:30" x14ac:dyDescent="0.2">
      <c r="A63" s="83" t="str">
        <f t="shared" si="5"/>
        <v>17</v>
      </c>
      <c r="B63" s="86" t="str">
        <f t="shared" si="6"/>
        <v>John Patterson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22</v>
      </c>
      <c r="P63" s="56">
        <f t="shared" si="11"/>
        <v>5</v>
      </c>
      <c r="Q63" s="56">
        <f t="shared" si="11"/>
        <v>13</v>
      </c>
      <c r="R63" s="91">
        <f t="shared" si="11"/>
        <v>13</v>
      </c>
      <c r="S63" s="85">
        <f t="shared" si="8"/>
        <v>0.22727272727272727</v>
      </c>
      <c r="U63" s="43" t="s">
        <v>228</v>
      </c>
      <c r="V63" s="86" t="s">
        <v>201</v>
      </c>
      <c r="W63" s="59">
        <v>13</v>
      </c>
      <c r="X63" s="59">
        <v>13</v>
      </c>
      <c r="Y63" s="60">
        <v>0.22727272727272727</v>
      </c>
      <c r="Z63" s="60" t="s">
        <v>114</v>
      </c>
      <c r="AA63" s="60">
        <v>1.8571428571428572</v>
      </c>
      <c r="AB63" s="60" t="s">
        <v>114</v>
      </c>
      <c r="AC63" s="59">
        <v>7</v>
      </c>
      <c r="AD63" s="105">
        <v>0.22727272727272727</v>
      </c>
    </row>
    <row r="64" spans="1:30" x14ac:dyDescent="0.2">
      <c r="A64" s="83" t="str">
        <f t="shared" si="5"/>
        <v>26</v>
      </c>
      <c r="B64" s="86" t="str">
        <f t="shared" si="6"/>
        <v>Lewis Thompson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25</v>
      </c>
      <c r="P64" s="56">
        <f t="shared" si="12"/>
        <v>4</v>
      </c>
      <c r="Q64" s="56">
        <f t="shared" si="12"/>
        <v>16</v>
      </c>
      <c r="R64" s="91">
        <f t="shared" si="12"/>
        <v>12</v>
      </c>
      <c r="S64" s="85">
        <f t="shared" si="8"/>
        <v>0.16</v>
      </c>
      <c r="U64" s="43" t="s">
        <v>129</v>
      </c>
      <c r="V64" s="86" t="s">
        <v>313</v>
      </c>
      <c r="W64" s="59">
        <v>12</v>
      </c>
      <c r="X64" s="59">
        <v>12</v>
      </c>
      <c r="Y64" s="60">
        <v>0.16</v>
      </c>
      <c r="Z64" s="60" t="s">
        <v>114</v>
      </c>
      <c r="AA64" s="60">
        <v>1.7142857142857142</v>
      </c>
      <c r="AB64" s="60" t="s">
        <v>114</v>
      </c>
      <c r="AC64" s="59">
        <v>7</v>
      </c>
      <c r="AD64" s="105">
        <v>0.16</v>
      </c>
    </row>
    <row r="65" spans="1:30" x14ac:dyDescent="0.2">
      <c r="A65" s="83" t="str">
        <f t="shared" si="5"/>
        <v>24</v>
      </c>
      <c r="B65" s="86" t="str">
        <f t="shared" si="6"/>
        <v>Chris Bartlett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21</v>
      </c>
      <c r="P65" s="56">
        <f t="shared" si="13"/>
        <v>9</v>
      </c>
      <c r="Q65" s="56">
        <f t="shared" si="13"/>
        <v>7</v>
      </c>
      <c r="R65" s="91">
        <f t="shared" si="13"/>
        <v>3</v>
      </c>
      <c r="S65" s="85">
        <f t="shared" si="8"/>
        <v>0.42857142857142855</v>
      </c>
      <c r="U65" s="43" t="s">
        <v>230</v>
      </c>
      <c r="V65" s="86" t="s">
        <v>314</v>
      </c>
      <c r="W65" s="59">
        <v>3</v>
      </c>
      <c r="X65" s="59">
        <v>3</v>
      </c>
      <c r="Y65" s="60">
        <v>0.42857142857142855</v>
      </c>
      <c r="Z65" s="60" t="s">
        <v>114</v>
      </c>
      <c r="AA65" s="60">
        <v>0.42857142857142855</v>
      </c>
      <c r="AB65" s="60" t="s">
        <v>114</v>
      </c>
      <c r="AC65" s="59">
        <v>7</v>
      </c>
      <c r="AD65" s="105">
        <v>0.42857142857142855</v>
      </c>
    </row>
    <row r="66" spans="1:30" x14ac:dyDescent="0.2">
      <c r="A66" s="83">
        <f t="shared" si="5"/>
        <v>0</v>
      </c>
      <c r="B66" s="86">
        <f t="shared" si="6"/>
        <v>0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0</v>
      </c>
      <c r="P66" s="56">
        <f t="shared" si="14"/>
        <v>0</v>
      </c>
      <c r="Q66" s="56">
        <f t="shared" si="14"/>
        <v>0</v>
      </c>
      <c r="R66" s="91">
        <f t="shared" si="14"/>
        <v>0</v>
      </c>
      <c r="S66" s="85">
        <f t="shared" si="8"/>
        <v>0</v>
      </c>
      <c r="U66" s="43">
        <v>0</v>
      </c>
      <c r="V66" s="86">
        <v>0</v>
      </c>
      <c r="W66" s="59">
        <v>0</v>
      </c>
      <c r="X66" s="59" t="s">
        <v>391</v>
      </c>
      <c r="Y66" s="60">
        <v>0</v>
      </c>
      <c r="Z66" s="60" t="s">
        <v>164</v>
      </c>
      <c r="AA66" s="60">
        <v>0</v>
      </c>
      <c r="AB66" s="60" t="s">
        <v>161</v>
      </c>
      <c r="AC66" s="59">
        <v>0</v>
      </c>
      <c r="AD66" s="105">
        <v>0</v>
      </c>
    </row>
    <row r="67" spans="1:30" x14ac:dyDescent="0.2">
      <c r="A67" s="83">
        <f t="shared" si="5"/>
        <v>0</v>
      </c>
      <c r="B67" s="86">
        <f t="shared" si="6"/>
        <v>0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0</v>
      </c>
      <c r="P67" s="56">
        <f t="shared" si="15"/>
        <v>0</v>
      </c>
      <c r="Q67" s="56">
        <f t="shared" si="15"/>
        <v>0</v>
      </c>
      <c r="R67" s="91">
        <f t="shared" si="15"/>
        <v>0</v>
      </c>
      <c r="S67" s="85">
        <f t="shared" si="8"/>
        <v>0</v>
      </c>
      <c r="U67" s="43">
        <v>0</v>
      </c>
      <c r="V67" s="86">
        <v>0</v>
      </c>
      <c r="W67" s="59">
        <v>0</v>
      </c>
      <c r="X67" s="59" t="s">
        <v>391</v>
      </c>
      <c r="Y67" s="60">
        <v>0</v>
      </c>
      <c r="Z67" s="60" t="s">
        <v>164</v>
      </c>
      <c r="AA67" s="60">
        <v>0</v>
      </c>
      <c r="AB67" s="60" t="s">
        <v>161</v>
      </c>
      <c r="AC67" s="59">
        <v>0</v>
      </c>
      <c r="AD67" s="105">
        <v>0</v>
      </c>
    </row>
    <row r="68" spans="1:30" x14ac:dyDescent="0.2">
      <c r="A68" s="83">
        <f t="shared" si="5"/>
        <v>0</v>
      </c>
      <c r="B68" s="86">
        <f t="shared" si="6"/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0</v>
      </c>
      <c r="P68" s="56">
        <f t="shared" si="16"/>
        <v>0</v>
      </c>
      <c r="Q68" s="56">
        <f t="shared" si="16"/>
        <v>0</v>
      </c>
      <c r="R68" s="91">
        <f t="shared" si="16"/>
        <v>0</v>
      </c>
      <c r="S68" s="85">
        <f t="shared" si="8"/>
        <v>0</v>
      </c>
      <c r="U68" s="43">
        <v>0</v>
      </c>
      <c r="V68" s="86">
        <v>0</v>
      </c>
      <c r="W68" s="59">
        <v>0</v>
      </c>
      <c r="X68" s="59" t="s">
        <v>391</v>
      </c>
      <c r="Y68" s="60">
        <v>0</v>
      </c>
      <c r="Z68" s="60" t="s">
        <v>164</v>
      </c>
      <c r="AA68" s="60">
        <v>0</v>
      </c>
      <c r="AB68" s="60" t="s">
        <v>161</v>
      </c>
      <c r="AC68" s="59">
        <v>0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>
        <v>0</v>
      </c>
      <c r="V69" s="86">
        <v>0</v>
      </c>
      <c r="W69" s="59">
        <v>0</v>
      </c>
      <c r="X69" s="59" t="s">
        <v>391</v>
      </c>
      <c r="Y69" s="60">
        <v>0</v>
      </c>
      <c r="Z69" s="60" t="s">
        <v>164</v>
      </c>
      <c r="AA69" s="60">
        <v>0</v>
      </c>
      <c r="AB69" s="60" t="s">
        <v>161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391</v>
      </c>
      <c r="Y70" s="60">
        <v>0</v>
      </c>
      <c r="Z70" s="60" t="s">
        <v>164</v>
      </c>
      <c r="AA70" s="60">
        <v>0</v>
      </c>
      <c r="AB70" s="60" t="s">
        <v>161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391</v>
      </c>
      <c r="Y71" s="60">
        <v>0</v>
      </c>
      <c r="Z71" s="60" t="s">
        <v>164</v>
      </c>
      <c r="AA71" s="60">
        <v>0</v>
      </c>
      <c r="AB71" s="60" t="s">
        <v>161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391</v>
      </c>
      <c r="Y72" s="60">
        <v>0</v>
      </c>
      <c r="Z72" s="60" t="s">
        <v>164</v>
      </c>
      <c r="AA72" s="60">
        <v>0</v>
      </c>
      <c r="AB72" s="60" t="s">
        <v>161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391</v>
      </c>
      <c r="Y73" s="60">
        <v>0</v>
      </c>
      <c r="Z73" s="60" t="s">
        <v>164</v>
      </c>
      <c r="AA73" s="60">
        <v>0</v>
      </c>
      <c r="AB73" s="60" t="s">
        <v>161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7"/>
      <c r="D74" s="158"/>
      <c r="E74" s="158"/>
      <c r="F74" s="159"/>
      <c r="G74" s="157"/>
      <c r="H74" s="158"/>
      <c r="I74" s="158"/>
      <c r="J74" s="159"/>
      <c r="K74" s="157"/>
      <c r="L74" s="158"/>
      <c r="M74" s="158"/>
      <c r="N74" s="15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391</v>
      </c>
      <c r="Y74" s="60">
        <v>0</v>
      </c>
      <c r="Z74" s="60" t="s">
        <v>164</v>
      </c>
      <c r="AA74" s="60">
        <v>0</v>
      </c>
      <c r="AB74" s="60" t="s">
        <v>161</v>
      </c>
      <c r="AC74" s="59">
        <v>0</v>
      </c>
      <c r="AD74" s="105">
        <v>0</v>
      </c>
    </row>
    <row r="75" spans="1:30" s="151" customFormat="1" x14ac:dyDescent="0.2">
      <c r="A75" s="83">
        <f t="shared" si="5"/>
        <v>0</v>
      </c>
      <c r="B75" s="86">
        <f t="shared" si="6"/>
        <v>0</v>
      </c>
      <c r="C75" s="12"/>
      <c r="D75" s="150"/>
      <c r="E75" s="150"/>
      <c r="F75" s="14"/>
      <c r="G75" s="12"/>
      <c r="H75" s="150"/>
      <c r="I75" s="150"/>
      <c r="J75" s="14"/>
      <c r="K75" s="12"/>
      <c r="L75" s="150"/>
      <c r="M75" s="15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391</v>
      </c>
      <c r="Y75" s="60">
        <v>0</v>
      </c>
      <c r="Z75" s="60" t="s">
        <v>164</v>
      </c>
      <c r="AA75" s="60">
        <v>0</v>
      </c>
      <c r="AB75" s="60" t="s">
        <v>161</v>
      </c>
      <c r="AC75" s="59">
        <v>0</v>
      </c>
      <c r="AD75" s="105">
        <v>0</v>
      </c>
    </row>
    <row r="76" spans="1:30" s="151" customFormat="1" x14ac:dyDescent="0.2">
      <c r="A76" s="83">
        <f t="shared" si="5"/>
        <v>0</v>
      </c>
      <c r="B76" s="86">
        <f t="shared" si="6"/>
        <v>0</v>
      </c>
      <c r="C76" s="12"/>
      <c r="D76" s="150"/>
      <c r="E76" s="150"/>
      <c r="F76" s="14"/>
      <c r="G76" s="12"/>
      <c r="H76" s="150"/>
      <c r="I76" s="150"/>
      <c r="J76" s="14"/>
      <c r="K76" s="12"/>
      <c r="L76" s="150"/>
      <c r="M76" s="15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391</v>
      </c>
      <c r="Y76" s="60">
        <v>0</v>
      </c>
      <c r="Z76" s="60" t="s">
        <v>164</v>
      </c>
      <c r="AA76" s="60">
        <v>0</v>
      </c>
      <c r="AB76" s="60" t="s">
        <v>161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Frank Guerra</v>
      </c>
      <c r="C78" s="64"/>
      <c r="D78" s="65"/>
      <c r="E78" s="65"/>
      <c r="F78" s="66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137</v>
      </c>
      <c r="P78" s="21">
        <f t="shared" si="25"/>
        <v>20</v>
      </c>
      <c r="Q78" s="162">
        <f t="shared" si="25"/>
        <v>77</v>
      </c>
      <c r="R78" s="161"/>
      <c r="S78" s="163">
        <f>SUM(Q78/O78)</f>
        <v>0.56204379562043794</v>
      </c>
      <c r="V78" s="56" t="s">
        <v>23</v>
      </c>
      <c r="W78" s="59">
        <v>37</v>
      </c>
      <c r="X78" s="59">
        <v>37</v>
      </c>
      <c r="Y78" s="61"/>
      <c r="Z78" s="61"/>
      <c r="AA78" s="61"/>
      <c r="AB78" s="61"/>
      <c r="AC78" s="62"/>
    </row>
    <row r="79" spans="1:30" x14ac:dyDescent="0.2">
      <c r="A79" s="11"/>
      <c r="B79" s="16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64" t="e">
        <f>SUM(Q79/O79)</f>
        <v>#DIV/0!</v>
      </c>
      <c r="V79" s="67" t="s">
        <v>24</v>
      </c>
      <c r="W79" s="62"/>
      <c r="X79" s="62"/>
      <c r="Y79" s="68">
        <v>0.42857142857142855</v>
      </c>
      <c r="Z79" s="68"/>
      <c r="AA79" s="68">
        <v>1.8571428571428572</v>
      </c>
      <c r="AB79" s="68"/>
      <c r="AC79" s="62"/>
    </row>
    <row r="80" spans="1:30" x14ac:dyDescent="0.2">
      <c r="A80" s="11"/>
      <c r="B80" s="160">
        <f>B52</f>
        <v>0</v>
      </c>
      <c r="C80" s="12"/>
      <c r="D80" s="150"/>
      <c r="E80" s="150"/>
      <c r="F80" s="14"/>
      <c r="G80" s="12"/>
      <c r="H80" s="150"/>
      <c r="I80" s="150"/>
      <c r="J80" s="14"/>
      <c r="K80" s="12"/>
      <c r="L80" s="150"/>
      <c r="M80" s="15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51" customFormat="1" ht="13.5" thickBot="1" x14ac:dyDescent="0.25">
      <c r="A81" s="179"/>
      <c r="B81" s="160">
        <f>B53</f>
        <v>0</v>
      </c>
      <c r="C81" s="181"/>
      <c r="D81" s="182"/>
      <c r="E81" s="182"/>
      <c r="F81" s="183"/>
      <c r="G81" s="181"/>
      <c r="H81" s="182"/>
      <c r="I81" s="182"/>
      <c r="J81" s="183"/>
      <c r="K81" s="181"/>
      <c r="L81" s="182"/>
      <c r="M81" s="182"/>
      <c r="N81" s="183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5" t="e">
        <f>SUM(Q81/O81)</f>
        <v>#DIV/0!</v>
      </c>
      <c r="V81" s="67"/>
      <c r="W81" s="180"/>
      <c r="X81" s="180"/>
      <c r="Y81" s="68"/>
      <c r="Z81" s="68"/>
      <c r="AA81" s="68"/>
      <c r="AB81" s="68"/>
      <c r="AC81" s="180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137</v>
      </c>
      <c r="P82" s="29">
        <f t="shared" si="26"/>
        <v>20</v>
      </c>
      <c r="Q82" s="29">
        <f t="shared" si="26"/>
        <v>77</v>
      </c>
      <c r="R82" s="29">
        <f t="shared" si="26"/>
        <v>37</v>
      </c>
      <c r="S82" s="69">
        <f>AVERAGE(P82/O82)</f>
        <v>0.145985401459854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137</v>
      </c>
      <c r="D83" s="29">
        <f>SUM(P55,D82)</f>
        <v>20</v>
      </c>
      <c r="E83" s="29">
        <f>SUM(Q55,E82)</f>
        <v>77</v>
      </c>
      <c r="F83" s="29">
        <f>SUM(R55,F82)</f>
        <v>37</v>
      </c>
      <c r="G83" s="29">
        <f t="shared" ref="G83:M83" si="27">SUM(C83,G82)</f>
        <v>137</v>
      </c>
      <c r="H83" s="29">
        <f t="shared" si="27"/>
        <v>20</v>
      </c>
      <c r="I83" s="29">
        <f t="shared" si="27"/>
        <v>77</v>
      </c>
      <c r="J83" s="29">
        <f t="shared" si="27"/>
        <v>37</v>
      </c>
      <c r="K83" s="29">
        <f t="shared" si="27"/>
        <v>137</v>
      </c>
      <c r="L83" s="29">
        <f t="shared" si="27"/>
        <v>20</v>
      </c>
      <c r="M83" s="29">
        <f t="shared" si="27"/>
        <v>77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0.66666666666666674</v>
      </c>
      <c r="V84" s="201" t="s">
        <v>25</v>
      </c>
      <c r="W84" s="202"/>
      <c r="X84" s="203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0.620253164556962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7</v>
      </c>
      <c r="E86" s="73" t="s">
        <v>32</v>
      </c>
      <c r="V86" s="77" t="s">
        <v>29</v>
      </c>
      <c r="W86" s="61" t="s">
        <v>196</v>
      </c>
      <c r="X86" s="79">
        <v>0.43795620437956206</v>
      </c>
      <c r="Y86" s="62" t="s">
        <v>114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67" t="e">
        <v>#DIV/0!</v>
      </c>
      <c r="Y87" s="62" t="s">
        <v>165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7" t="e">
        <v>#DIV/0!</v>
      </c>
      <c r="Y88" s="62" t="s">
        <v>165</v>
      </c>
    </row>
    <row r="89" spans="1:29" x14ac:dyDescent="0.2">
      <c r="V89" s="80" t="s">
        <v>29</v>
      </c>
      <c r="W89" s="81">
        <v>0</v>
      </c>
      <c r="X89" s="82" t="e">
        <v>#DIV/0!</v>
      </c>
      <c r="Y89" s="180" t="s">
        <v>165</v>
      </c>
    </row>
  </sheetData>
  <sheetProtection sheet="1" objects="1" scenarios="1"/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60" priority="5" stopIfTrue="1" operator="equal">
      <formula>$Y$79</formula>
    </cfRule>
  </conditionalFormatting>
  <conditionalFormatting sqref="AA59:AB74 AA77:AB77">
    <cfRule type="cellIs" dxfId="59" priority="6" stopIfTrue="1" operator="equal">
      <formula>$AA$79</formula>
    </cfRule>
  </conditionalFormatting>
  <conditionalFormatting sqref="Y75:Z75">
    <cfRule type="cellIs" dxfId="58" priority="3" stopIfTrue="1" operator="equal">
      <formula>$Y$79</formula>
    </cfRule>
  </conditionalFormatting>
  <conditionalFormatting sqref="AA75:AB75">
    <cfRule type="cellIs" dxfId="57" priority="4" stopIfTrue="1" operator="equal">
      <formula>$AA$79</formula>
    </cfRule>
  </conditionalFormatting>
  <conditionalFormatting sqref="Y76:Z76">
    <cfRule type="cellIs" dxfId="56" priority="1" stopIfTrue="1" operator="equal">
      <formula>$Y$79</formula>
    </cfRule>
  </conditionalFormatting>
  <conditionalFormatting sqref="AA76:AB76">
    <cfRule type="cellIs" dxfId="55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98" t="s">
        <v>126</v>
      </c>
      <c r="D1" s="199"/>
      <c r="E1" s="200"/>
      <c r="F1" s="4">
        <v>15</v>
      </c>
      <c r="G1" s="198" t="s">
        <v>127</v>
      </c>
      <c r="H1" s="199"/>
      <c r="I1" s="200"/>
      <c r="J1" s="4">
        <v>17</v>
      </c>
      <c r="K1" s="198" t="s">
        <v>218</v>
      </c>
      <c r="L1" s="199"/>
      <c r="M1" s="200"/>
      <c r="N1" s="4">
        <v>1</v>
      </c>
      <c r="O1" s="198" t="s">
        <v>42</v>
      </c>
      <c r="P1" s="199"/>
      <c r="Q1" s="200"/>
      <c r="R1" s="4">
        <v>3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234</v>
      </c>
      <c r="B3" s="86" t="s">
        <v>66</v>
      </c>
      <c r="C3" s="12">
        <v>3</v>
      </c>
      <c r="D3" s="13">
        <v>0</v>
      </c>
      <c r="E3" s="13">
        <v>0</v>
      </c>
      <c r="F3" s="14">
        <v>0</v>
      </c>
      <c r="G3" s="12">
        <v>4</v>
      </c>
      <c r="H3" s="13">
        <v>1</v>
      </c>
      <c r="I3" s="13">
        <v>1</v>
      </c>
      <c r="J3" s="14">
        <v>1</v>
      </c>
      <c r="K3" s="127">
        <v>3</v>
      </c>
      <c r="L3" s="128">
        <v>1</v>
      </c>
      <c r="M3" s="128">
        <v>2</v>
      </c>
      <c r="N3" s="129">
        <v>0</v>
      </c>
      <c r="O3" s="127">
        <v>4</v>
      </c>
      <c r="P3" s="128">
        <v>1</v>
      </c>
      <c r="Q3" s="128">
        <v>0</v>
      </c>
      <c r="R3" s="129">
        <v>2</v>
      </c>
      <c r="S3" s="17"/>
      <c r="T3" s="99"/>
    </row>
    <row r="4" spans="1:20" x14ac:dyDescent="0.2">
      <c r="A4" s="83" t="s">
        <v>144</v>
      </c>
      <c r="B4" s="86" t="s">
        <v>367</v>
      </c>
      <c r="C4" s="12">
        <v>1</v>
      </c>
      <c r="D4" s="13">
        <v>0</v>
      </c>
      <c r="E4" s="13">
        <v>0</v>
      </c>
      <c r="F4" s="14">
        <v>0</v>
      </c>
      <c r="G4" s="12">
        <v>2</v>
      </c>
      <c r="H4" s="13">
        <v>0</v>
      </c>
      <c r="I4" s="13">
        <v>1</v>
      </c>
      <c r="J4" s="14">
        <v>0</v>
      </c>
      <c r="K4" s="127">
        <v>2</v>
      </c>
      <c r="L4" s="128">
        <v>2</v>
      </c>
      <c r="M4" s="128">
        <v>0</v>
      </c>
      <c r="N4" s="129">
        <v>0</v>
      </c>
      <c r="O4" s="127"/>
      <c r="P4" s="128"/>
      <c r="Q4" s="128"/>
      <c r="R4" s="129"/>
      <c r="S4" s="17"/>
      <c r="T4" s="99"/>
    </row>
    <row r="5" spans="1:20" x14ac:dyDescent="0.2">
      <c r="A5" s="83" t="s">
        <v>235</v>
      </c>
      <c r="B5" s="86" t="s">
        <v>180</v>
      </c>
      <c r="C5" s="12">
        <v>3</v>
      </c>
      <c r="D5" s="13">
        <v>0</v>
      </c>
      <c r="E5" s="150">
        <v>0</v>
      </c>
      <c r="F5" s="14">
        <v>0</v>
      </c>
      <c r="G5" s="12">
        <v>2</v>
      </c>
      <c r="H5" s="13">
        <v>0</v>
      </c>
      <c r="I5" s="13">
        <v>0</v>
      </c>
      <c r="J5" s="14">
        <v>1</v>
      </c>
      <c r="K5" s="127">
        <v>5</v>
      </c>
      <c r="L5" s="128">
        <v>1</v>
      </c>
      <c r="M5" s="128">
        <v>0</v>
      </c>
      <c r="N5" s="129">
        <v>0</v>
      </c>
      <c r="O5" s="127">
        <v>4</v>
      </c>
      <c r="P5" s="128">
        <v>0</v>
      </c>
      <c r="Q5" s="128">
        <v>1</v>
      </c>
      <c r="R5" s="129">
        <v>2</v>
      </c>
      <c r="S5" s="17"/>
      <c r="T5" s="99"/>
    </row>
    <row r="6" spans="1:20" x14ac:dyDescent="0.2">
      <c r="A6" s="83" t="s">
        <v>236</v>
      </c>
      <c r="B6" s="86" t="s">
        <v>157</v>
      </c>
      <c r="C6" s="12">
        <v>3</v>
      </c>
      <c r="D6" s="13">
        <v>1</v>
      </c>
      <c r="E6" s="13">
        <v>1</v>
      </c>
      <c r="F6" s="14">
        <v>5</v>
      </c>
      <c r="G6" s="12">
        <v>2</v>
      </c>
      <c r="H6" s="13">
        <v>0</v>
      </c>
      <c r="I6" s="13">
        <v>1</v>
      </c>
      <c r="J6" s="14">
        <v>2</v>
      </c>
      <c r="K6" s="127">
        <v>5</v>
      </c>
      <c r="L6" s="128">
        <v>2</v>
      </c>
      <c r="M6" s="128">
        <v>2</v>
      </c>
      <c r="N6" s="129">
        <v>5</v>
      </c>
      <c r="O6" s="127">
        <v>3</v>
      </c>
      <c r="P6" s="128">
        <v>0</v>
      </c>
      <c r="Q6" s="128">
        <v>3</v>
      </c>
      <c r="R6" s="129">
        <v>4</v>
      </c>
      <c r="S6" s="17" t="s">
        <v>8</v>
      </c>
      <c r="T6" s="99"/>
    </row>
    <row r="7" spans="1:20" x14ac:dyDescent="0.2">
      <c r="A7" s="83" t="s">
        <v>237</v>
      </c>
      <c r="B7" s="86" t="s">
        <v>238</v>
      </c>
      <c r="C7" s="12">
        <v>3</v>
      </c>
      <c r="D7" s="13">
        <v>0</v>
      </c>
      <c r="E7" s="13">
        <v>0</v>
      </c>
      <c r="F7" s="14">
        <v>0</v>
      </c>
      <c r="G7" s="12">
        <v>3</v>
      </c>
      <c r="H7" s="13">
        <v>0</v>
      </c>
      <c r="I7" s="13">
        <v>3</v>
      </c>
      <c r="J7" s="14">
        <v>0</v>
      </c>
      <c r="K7" s="127">
        <v>5</v>
      </c>
      <c r="L7" s="128">
        <v>4</v>
      </c>
      <c r="M7" s="128">
        <v>1</v>
      </c>
      <c r="N7" s="129">
        <v>1</v>
      </c>
      <c r="O7" s="127">
        <v>3</v>
      </c>
      <c r="P7" s="128">
        <v>0</v>
      </c>
      <c r="Q7" s="128">
        <v>3</v>
      </c>
      <c r="R7" s="129">
        <v>1</v>
      </c>
      <c r="S7" s="17"/>
      <c r="T7" s="99"/>
    </row>
    <row r="8" spans="1:20" x14ac:dyDescent="0.2">
      <c r="A8" s="83" t="s">
        <v>134</v>
      </c>
      <c r="B8" s="86" t="s">
        <v>239</v>
      </c>
      <c r="C8" s="12">
        <v>2</v>
      </c>
      <c r="D8" s="13">
        <v>0</v>
      </c>
      <c r="E8" s="13">
        <v>1</v>
      </c>
      <c r="F8" s="14">
        <v>0</v>
      </c>
      <c r="G8" s="12">
        <v>1</v>
      </c>
      <c r="H8" s="13">
        <v>1</v>
      </c>
      <c r="I8" s="13">
        <v>0</v>
      </c>
      <c r="J8" s="14">
        <v>0</v>
      </c>
      <c r="K8" s="127">
        <v>1</v>
      </c>
      <c r="L8" s="128">
        <v>0</v>
      </c>
      <c r="M8" s="128">
        <v>0</v>
      </c>
      <c r="N8" s="129">
        <v>0</v>
      </c>
      <c r="O8" s="127">
        <v>3</v>
      </c>
      <c r="P8" s="128">
        <v>0</v>
      </c>
      <c r="Q8" s="128">
        <v>1</v>
      </c>
      <c r="R8" s="129">
        <v>0</v>
      </c>
      <c r="S8" s="17"/>
      <c r="T8" s="99"/>
    </row>
    <row r="9" spans="1:20" x14ac:dyDescent="0.2">
      <c r="A9" s="83" t="s">
        <v>240</v>
      </c>
      <c r="B9" s="86" t="s">
        <v>241</v>
      </c>
      <c r="C9" s="12">
        <v>1</v>
      </c>
      <c r="D9" s="13">
        <v>0</v>
      </c>
      <c r="E9" s="13">
        <v>0</v>
      </c>
      <c r="F9" s="14">
        <v>0</v>
      </c>
      <c r="G9" s="12">
        <v>2</v>
      </c>
      <c r="H9" s="13">
        <v>0</v>
      </c>
      <c r="I9" s="13">
        <v>1</v>
      </c>
      <c r="J9" s="14">
        <v>0</v>
      </c>
      <c r="K9" s="127">
        <v>5</v>
      </c>
      <c r="L9" s="128">
        <v>1</v>
      </c>
      <c r="M9" s="128">
        <v>3</v>
      </c>
      <c r="N9" s="129">
        <v>1</v>
      </c>
      <c r="O9" s="127"/>
      <c r="P9" s="128"/>
      <c r="Q9" s="128"/>
      <c r="R9" s="129"/>
      <c r="S9" s="17"/>
      <c r="T9" s="99"/>
    </row>
    <row r="10" spans="1:20" x14ac:dyDescent="0.2">
      <c r="A10" s="83" t="s">
        <v>146</v>
      </c>
      <c r="B10" s="86" t="s">
        <v>181</v>
      </c>
      <c r="C10" s="12">
        <v>1</v>
      </c>
      <c r="D10" s="13">
        <v>0</v>
      </c>
      <c r="E10" s="13">
        <v>1</v>
      </c>
      <c r="F10" s="14">
        <v>0</v>
      </c>
      <c r="G10" s="12">
        <v>2</v>
      </c>
      <c r="H10" s="13">
        <v>0</v>
      </c>
      <c r="I10" s="13">
        <v>1</v>
      </c>
      <c r="J10" s="14">
        <v>0</v>
      </c>
      <c r="K10" s="127"/>
      <c r="L10" s="128"/>
      <c r="M10" s="128"/>
      <c r="N10" s="129"/>
      <c r="O10" s="127">
        <v>3</v>
      </c>
      <c r="P10" s="128">
        <v>1</v>
      </c>
      <c r="Q10" s="128">
        <v>0</v>
      </c>
      <c r="R10" s="129">
        <v>1</v>
      </c>
      <c r="S10" s="17"/>
      <c r="T10" s="99"/>
    </row>
    <row r="11" spans="1:20" x14ac:dyDescent="0.2">
      <c r="A11" s="83" t="s">
        <v>242</v>
      </c>
      <c r="B11" s="86" t="s">
        <v>368</v>
      </c>
      <c r="C11" s="12">
        <v>2</v>
      </c>
      <c r="D11" s="13">
        <v>0</v>
      </c>
      <c r="E11" s="13">
        <v>0</v>
      </c>
      <c r="F11" s="14">
        <v>0</v>
      </c>
      <c r="G11" s="12">
        <v>3</v>
      </c>
      <c r="H11" s="13">
        <v>1</v>
      </c>
      <c r="I11" s="13">
        <v>0</v>
      </c>
      <c r="J11" s="14">
        <v>0</v>
      </c>
      <c r="K11" s="12">
        <v>5</v>
      </c>
      <c r="L11" s="13">
        <v>2</v>
      </c>
      <c r="M11" s="13">
        <v>1</v>
      </c>
      <c r="N11" s="14">
        <v>0</v>
      </c>
      <c r="O11" s="12"/>
      <c r="P11" s="13"/>
      <c r="Q11" s="13"/>
      <c r="R11" s="14"/>
      <c r="S11" s="17"/>
      <c r="T11" s="151"/>
    </row>
    <row r="12" spans="1:20" x14ac:dyDescent="0.2">
      <c r="A12" s="83"/>
      <c r="B12" s="86"/>
      <c r="C12" s="12"/>
      <c r="D12" s="13"/>
      <c r="E12" s="13"/>
      <c r="F12" s="14"/>
      <c r="G12" s="12"/>
      <c r="H12" s="13"/>
      <c r="I12" s="13"/>
      <c r="J12" s="14"/>
      <c r="K12" s="12"/>
      <c r="L12" s="13"/>
      <c r="M12" s="13"/>
      <c r="N12" s="14"/>
      <c r="O12" s="12"/>
      <c r="P12" s="13"/>
      <c r="Q12" s="13"/>
      <c r="R12" s="14"/>
      <c r="S12" s="17"/>
      <c r="T12" s="99"/>
    </row>
    <row r="13" spans="1:20" x14ac:dyDescent="0.2">
      <c r="A13" s="83"/>
      <c r="B13" s="86"/>
      <c r="C13" s="12"/>
      <c r="D13" s="13"/>
      <c r="E13" s="13"/>
      <c r="F13" s="14"/>
      <c r="G13" s="12"/>
      <c r="H13" s="13"/>
      <c r="I13" s="13"/>
      <c r="J13" s="14"/>
      <c r="K13" s="12"/>
      <c r="L13" s="13"/>
      <c r="M13" s="13"/>
      <c r="N13" s="14"/>
      <c r="O13" s="12"/>
      <c r="P13" s="13"/>
      <c r="Q13" s="13"/>
      <c r="R13" s="14"/>
      <c r="S13" s="17"/>
    </row>
    <row r="14" spans="1:20" x14ac:dyDescent="0.2">
      <c r="A14" s="83"/>
      <c r="B14" s="86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2"/>
      <c r="P14" s="13"/>
      <c r="Q14" s="13"/>
      <c r="R14" s="14"/>
      <c r="S14" s="17"/>
    </row>
    <row r="15" spans="1:20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20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50"/>
      <c r="E18" s="150"/>
      <c r="F18" s="14"/>
      <c r="G18" s="12"/>
      <c r="H18" s="150"/>
      <c r="I18" s="150"/>
      <c r="J18" s="14"/>
      <c r="K18" s="12"/>
      <c r="L18" s="150"/>
      <c r="M18" s="150"/>
      <c r="N18" s="14"/>
      <c r="O18" s="12"/>
      <c r="P18" s="150"/>
      <c r="Q18" s="150"/>
      <c r="R18" s="14"/>
      <c r="S18" s="17"/>
    </row>
    <row r="19" spans="1:24" s="151" customFormat="1" x14ac:dyDescent="0.2">
      <c r="A19" s="83"/>
      <c r="B19" s="86"/>
      <c r="C19" s="12"/>
      <c r="D19" s="150"/>
      <c r="E19" s="150"/>
      <c r="F19" s="14"/>
      <c r="G19" s="12"/>
      <c r="H19" s="150"/>
      <c r="I19" s="150"/>
      <c r="J19" s="14"/>
      <c r="K19" s="12"/>
      <c r="L19" s="150"/>
      <c r="M19" s="150"/>
      <c r="N19" s="14"/>
      <c r="O19" s="12"/>
      <c r="P19" s="150"/>
      <c r="Q19" s="150"/>
      <c r="R19" s="14"/>
      <c r="S19" s="17"/>
    </row>
    <row r="20" spans="1:24" s="151" customFormat="1" x14ac:dyDescent="0.2">
      <c r="A20" s="83"/>
      <c r="B20" s="86"/>
      <c r="C20" s="12"/>
      <c r="D20" s="150"/>
      <c r="E20" s="150"/>
      <c r="F20" s="14"/>
      <c r="G20" s="12"/>
      <c r="H20" s="150"/>
      <c r="I20" s="150"/>
      <c r="J20" s="14"/>
      <c r="K20" s="12"/>
      <c r="L20" s="150"/>
      <c r="M20" s="150"/>
      <c r="N20" s="14"/>
      <c r="O20" s="12"/>
      <c r="P20" s="150"/>
      <c r="Q20" s="150"/>
      <c r="R20" s="14"/>
      <c r="S20" s="17"/>
    </row>
    <row r="21" spans="1:24" s="151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73" t="s">
        <v>182</v>
      </c>
      <c r="C22" s="20">
        <v>19</v>
      </c>
      <c r="D22" s="21">
        <v>1</v>
      </c>
      <c r="E22" s="21">
        <v>3</v>
      </c>
      <c r="F22" s="22">
        <v>5</v>
      </c>
      <c r="G22" s="20">
        <v>21</v>
      </c>
      <c r="H22" s="21">
        <v>3</v>
      </c>
      <c r="I22" s="21">
        <v>8</v>
      </c>
      <c r="J22" s="22">
        <v>4</v>
      </c>
      <c r="K22" s="20">
        <v>31</v>
      </c>
      <c r="L22" s="21">
        <v>13</v>
      </c>
      <c r="M22" s="21">
        <v>9</v>
      </c>
      <c r="N22" s="22">
        <v>7</v>
      </c>
      <c r="O22" s="20">
        <v>20</v>
      </c>
      <c r="P22" s="21">
        <v>2</v>
      </c>
      <c r="Q22" s="21">
        <v>8</v>
      </c>
      <c r="R22" s="22">
        <v>10</v>
      </c>
      <c r="S22" s="24"/>
    </row>
    <row r="23" spans="1:24" x14ac:dyDescent="0.2">
      <c r="A23" s="18"/>
      <c r="B23" s="166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51" customFormat="1" ht="13.5" thickBot="1" x14ac:dyDescent="0.25">
      <c r="A25" s="18"/>
      <c r="B25" s="16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19</v>
      </c>
      <c r="D26" s="29">
        <f t="shared" si="0"/>
        <v>1</v>
      </c>
      <c r="E26" s="29">
        <f t="shared" si="0"/>
        <v>3</v>
      </c>
      <c r="F26" s="29">
        <f t="shared" si="0"/>
        <v>5</v>
      </c>
      <c r="G26" s="29">
        <f t="shared" si="0"/>
        <v>21</v>
      </c>
      <c r="H26" s="29">
        <f t="shared" si="0"/>
        <v>3</v>
      </c>
      <c r="I26" s="29">
        <f t="shared" si="0"/>
        <v>8</v>
      </c>
      <c r="J26" s="29">
        <f t="shared" si="0"/>
        <v>4</v>
      </c>
      <c r="K26" s="29">
        <f t="shared" si="0"/>
        <v>31</v>
      </c>
      <c r="L26" s="29">
        <f t="shared" si="0"/>
        <v>13</v>
      </c>
      <c r="M26" s="29">
        <f t="shared" si="0"/>
        <v>9</v>
      </c>
      <c r="N26" s="29">
        <f t="shared" si="0"/>
        <v>7</v>
      </c>
      <c r="O26" s="29">
        <f t="shared" si="0"/>
        <v>20</v>
      </c>
      <c r="P26" s="29">
        <f t="shared" si="0"/>
        <v>2</v>
      </c>
      <c r="Q26" s="29">
        <f t="shared" si="0"/>
        <v>8</v>
      </c>
      <c r="R26" s="29">
        <f t="shared" si="0"/>
        <v>10</v>
      </c>
      <c r="S26" s="24"/>
    </row>
    <row r="27" spans="1:24" ht="13.5" thickBot="1" x14ac:dyDescent="0.25">
      <c r="A27" s="18"/>
      <c r="B27" s="28" t="s">
        <v>11</v>
      </c>
      <c r="C27" s="30">
        <f>C26</f>
        <v>19</v>
      </c>
      <c r="D27" s="30">
        <f>D26</f>
        <v>1</v>
      </c>
      <c r="E27" s="30">
        <f>E26</f>
        <v>3</v>
      </c>
      <c r="F27" s="30">
        <f>F26</f>
        <v>5</v>
      </c>
      <c r="G27" s="30">
        <f t="shared" ref="G27:R27" si="1">SUM(C27,G26)</f>
        <v>40</v>
      </c>
      <c r="H27" s="30">
        <f t="shared" si="1"/>
        <v>4</v>
      </c>
      <c r="I27" s="30">
        <f t="shared" si="1"/>
        <v>11</v>
      </c>
      <c r="J27" s="30">
        <f t="shared" si="1"/>
        <v>9</v>
      </c>
      <c r="K27" s="30">
        <f t="shared" si="1"/>
        <v>71</v>
      </c>
      <c r="L27" s="30">
        <f t="shared" si="1"/>
        <v>17</v>
      </c>
      <c r="M27" s="30">
        <f t="shared" si="1"/>
        <v>20</v>
      </c>
      <c r="N27" s="30">
        <f t="shared" si="1"/>
        <v>16</v>
      </c>
      <c r="O27" s="31">
        <f t="shared" si="1"/>
        <v>91</v>
      </c>
      <c r="P27" s="30">
        <f t="shared" si="1"/>
        <v>19</v>
      </c>
      <c r="Q27" s="30">
        <f t="shared" si="1"/>
        <v>28</v>
      </c>
      <c r="R27" s="32">
        <f t="shared" si="1"/>
        <v>26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05" t="s">
        <v>218</v>
      </c>
      <c r="D29" s="199"/>
      <c r="E29" s="200"/>
      <c r="F29" s="4">
        <v>0</v>
      </c>
      <c r="G29" s="205" t="s">
        <v>82</v>
      </c>
      <c r="H29" s="199"/>
      <c r="I29" s="200"/>
      <c r="J29" s="4">
        <v>9</v>
      </c>
      <c r="K29" s="205" t="s">
        <v>40</v>
      </c>
      <c r="L29" s="199"/>
      <c r="M29" s="200"/>
      <c r="N29" s="4">
        <v>7</v>
      </c>
      <c r="O29" s="205" t="s">
        <v>44</v>
      </c>
      <c r="P29" s="199"/>
      <c r="Q29" s="200"/>
      <c r="R29" s="5">
        <v>1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23</v>
      </c>
      <c r="B31" s="86" t="str">
        <f t="shared" si="2"/>
        <v>Braulio Thorne</v>
      </c>
      <c r="C31" s="12">
        <v>4</v>
      </c>
      <c r="D31" s="13">
        <v>3</v>
      </c>
      <c r="E31" s="13">
        <v>0</v>
      </c>
      <c r="F31" s="14">
        <v>0</v>
      </c>
      <c r="G31" s="12"/>
      <c r="H31" s="13"/>
      <c r="I31" s="13"/>
      <c r="J31" s="14"/>
      <c r="K31" s="12"/>
      <c r="L31" s="13"/>
      <c r="M31" s="13"/>
      <c r="N31" s="14"/>
      <c r="O31" s="15"/>
      <c r="P31" s="13"/>
      <c r="Q31" s="13"/>
      <c r="R31" s="16"/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35</v>
      </c>
      <c r="B32" s="86" t="str">
        <f t="shared" si="2"/>
        <v>Pasqual Agnone</v>
      </c>
      <c r="C32" s="12">
        <v>4</v>
      </c>
      <c r="D32" s="13">
        <v>1</v>
      </c>
      <c r="E32" s="13">
        <v>2</v>
      </c>
      <c r="F32" s="14">
        <v>0</v>
      </c>
      <c r="G32" s="12">
        <v>3</v>
      </c>
      <c r="H32" s="13">
        <v>1</v>
      </c>
      <c r="I32" s="13">
        <v>0</v>
      </c>
      <c r="J32" s="14">
        <v>0</v>
      </c>
      <c r="K32" s="12">
        <v>3</v>
      </c>
      <c r="L32" s="13">
        <v>1</v>
      </c>
      <c r="M32" s="13">
        <v>0</v>
      </c>
      <c r="N32" s="14">
        <v>0</v>
      </c>
      <c r="O32" s="15"/>
      <c r="P32" s="13"/>
      <c r="Q32" s="13"/>
      <c r="R32" s="16"/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16</v>
      </c>
      <c r="B33" s="86" t="str">
        <f t="shared" si="2"/>
        <v>Jim Hughes</v>
      </c>
      <c r="C33" s="12"/>
      <c r="D33" s="13"/>
      <c r="E33" s="13"/>
      <c r="F33" s="14"/>
      <c r="G33" s="12">
        <v>0</v>
      </c>
      <c r="H33" s="13">
        <v>0</v>
      </c>
      <c r="I33" s="13">
        <v>0</v>
      </c>
      <c r="J33" s="14">
        <v>1</v>
      </c>
      <c r="K33" s="12">
        <v>0</v>
      </c>
      <c r="L33" s="13">
        <v>0</v>
      </c>
      <c r="M33" s="13">
        <v>0</v>
      </c>
      <c r="N33" s="14">
        <v>2</v>
      </c>
      <c r="O33" s="15">
        <v>0</v>
      </c>
      <c r="P33" s="13">
        <v>0</v>
      </c>
      <c r="Q33" s="13">
        <v>0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8</v>
      </c>
      <c r="B34" s="86" t="str">
        <f t="shared" si="2"/>
        <v>Matt Puvogel</v>
      </c>
      <c r="C34" s="12">
        <v>5</v>
      </c>
      <c r="D34" s="13">
        <v>0</v>
      </c>
      <c r="E34" s="13">
        <v>4</v>
      </c>
      <c r="F34" s="14">
        <v>2</v>
      </c>
      <c r="G34" s="12">
        <v>3</v>
      </c>
      <c r="H34" s="13">
        <v>0</v>
      </c>
      <c r="I34" s="13">
        <v>3</v>
      </c>
      <c r="J34" s="14">
        <v>3</v>
      </c>
      <c r="K34" s="12">
        <v>4</v>
      </c>
      <c r="L34" s="13">
        <v>0</v>
      </c>
      <c r="M34" s="13">
        <v>3</v>
      </c>
      <c r="N34" s="14">
        <v>8</v>
      </c>
      <c r="O34" s="15">
        <v>3</v>
      </c>
      <c r="P34" s="13">
        <v>0</v>
      </c>
      <c r="Q34" s="13">
        <v>2</v>
      </c>
      <c r="R34" s="16">
        <v>1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13</v>
      </c>
      <c r="B35" s="86" t="str">
        <f t="shared" si="2"/>
        <v>Alex Barerra</v>
      </c>
      <c r="C35" s="12">
        <v>1</v>
      </c>
      <c r="D35" s="13">
        <v>0</v>
      </c>
      <c r="E35" s="13">
        <v>1</v>
      </c>
      <c r="F35" s="14">
        <v>0</v>
      </c>
      <c r="G35" s="12">
        <v>4</v>
      </c>
      <c r="H35" s="13">
        <v>0</v>
      </c>
      <c r="I35" s="13">
        <v>3</v>
      </c>
      <c r="J35" s="14">
        <v>2</v>
      </c>
      <c r="K35" s="12">
        <v>4</v>
      </c>
      <c r="L35" s="13">
        <v>2</v>
      </c>
      <c r="M35" s="13">
        <v>0</v>
      </c>
      <c r="N35" s="14">
        <v>1</v>
      </c>
      <c r="O35" s="15">
        <v>3</v>
      </c>
      <c r="P35" s="13">
        <v>1</v>
      </c>
      <c r="Q35" s="13">
        <v>0</v>
      </c>
      <c r="R35" s="16">
        <v>2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2</v>
      </c>
      <c r="B36" s="86" t="str">
        <f t="shared" si="2"/>
        <v>Ed Plumacher</v>
      </c>
      <c r="C36" s="12"/>
      <c r="D36" s="13"/>
      <c r="E36" s="13"/>
      <c r="F36" s="14"/>
      <c r="G36" s="12"/>
      <c r="H36" s="13"/>
      <c r="I36" s="13"/>
      <c r="J36" s="14"/>
      <c r="K36" s="12"/>
      <c r="L36" s="13"/>
      <c r="M36" s="13"/>
      <c r="N36" s="14"/>
      <c r="O36" s="15">
        <v>3</v>
      </c>
      <c r="P36" s="13">
        <v>0</v>
      </c>
      <c r="Q36" s="13">
        <v>1</v>
      </c>
      <c r="R36" s="16">
        <v>3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74</v>
      </c>
      <c r="B37" s="86" t="str">
        <f t="shared" si="2"/>
        <v>John Gilroy</v>
      </c>
      <c r="C37" s="12">
        <v>4</v>
      </c>
      <c r="D37" s="13">
        <v>2</v>
      </c>
      <c r="E37" s="13">
        <v>0</v>
      </c>
      <c r="F37" s="14">
        <v>3</v>
      </c>
      <c r="G37" s="12">
        <v>3</v>
      </c>
      <c r="H37" s="13">
        <v>0</v>
      </c>
      <c r="I37" s="13">
        <v>1</v>
      </c>
      <c r="J37" s="14">
        <v>1</v>
      </c>
      <c r="K37" s="12">
        <v>3</v>
      </c>
      <c r="L37" s="13">
        <v>0</v>
      </c>
      <c r="M37" s="13">
        <v>0</v>
      </c>
      <c r="N37" s="14">
        <v>0</v>
      </c>
      <c r="O37" s="15">
        <v>3</v>
      </c>
      <c r="P37" s="13">
        <v>1</v>
      </c>
      <c r="Q37" s="13">
        <v>1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55</v>
      </c>
      <c r="B38" s="86" t="str">
        <f t="shared" si="2"/>
        <v>Joe DeJesus</v>
      </c>
      <c r="C38" s="12">
        <v>5</v>
      </c>
      <c r="D38" s="13">
        <v>3</v>
      </c>
      <c r="E38" s="13">
        <v>1</v>
      </c>
      <c r="F38" s="14">
        <v>0</v>
      </c>
      <c r="G38" s="12">
        <v>4</v>
      </c>
      <c r="H38" s="13">
        <v>0</v>
      </c>
      <c r="I38" s="13">
        <v>0</v>
      </c>
      <c r="J38" s="14">
        <v>2</v>
      </c>
      <c r="K38" s="12">
        <v>4</v>
      </c>
      <c r="L38" s="13">
        <v>1</v>
      </c>
      <c r="M38" s="13">
        <v>1</v>
      </c>
      <c r="N38" s="14">
        <v>0</v>
      </c>
      <c r="O38" s="15">
        <v>3</v>
      </c>
      <c r="P38" s="13">
        <v>1</v>
      </c>
      <c r="Q38" s="13">
        <v>1</v>
      </c>
      <c r="R38" s="16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15</v>
      </c>
      <c r="B39" s="86" t="str">
        <f t="shared" si="2"/>
        <v>Meghan Fink</v>
      </c>
      <c r="C39" s="12">
        <v>5</v>
      </c>
      <c r="D39" s="13">
        <v>1</v>
      </c>
      <c r="E39" s="13">
        <v>2</v>
      </c>
      <c r="F39" s="14">
        <v>1</v>
      </c>
      <c r="G39" s="12">
        <v>3</v>
      </c>
      <c r="H39" s="13">
        <v>1</v>
      </c>
      <c r="I39" s="13">
        <v>0</v>
      </c>
      <c r="J39" s="14">
        <v>1</v>
      </c>
      <c r="K39" s="12">
        <v>4</v>
      </c>
      <c r="L39" s="13">
        <v>0</v>
      </c>
      <c r="M39" s="13">
        <v>2</v>
      </c>
      <c r="N39" s="14">
        <v>2</v>
      </c>
      <c r="O39" s="15">
        <v>3</v>
      </c>
      <c r="P39" s="13">
        <v>0</v>
      </c>
      <c r="Q39" s="13">
        <v>0</v>
      </c>
      <c r="R39" s="16">
        <v>0</v>
      </c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50"/>
      <c r="E46" s="150"/>
      <c r="F46" s="14"/>
      <c r="G46" s="12"/>
      <c r="H46" s="150"/>
      <c r="I46" s="150"/>
      <c r="J46" s="14"/>
      <c r="K46" s="12"/>
      <c r="L46" s="150"/>
      <c r="M46" s="150"/>
      <c r="N46" s="14"/>
      <c r="O46" s="15"/>
      <c r="P46" s="150"/>
      <c r="Q46" s="150"/>
      <c r="R46" s="14"/>
      <c r="S46" s="17"/>
      <c r="U46" s="43"/>
      <c r="V46" s="39"/>
      <c r="W46" s="39"/>
      <c r="X46" s="39"/>
    </row>
    <row r="47" spans="1:24" s="151" customFormat="1" x14ac:dyDescent="0.2">
      <c r="A47" s="83">
        <f t="shared" si="2"/>
        <v>0</v>
      </c>
      <c r="B47" s="86">
        <f t="shared" si="2"/>
        <v>0</v>
      </c>
      <c r="C47" s="12"/>
      <c r="D47" s="150"/>
      <c r="E47" s="150"/>
      <c r="F47" s="14"/>
      <c r="G47" s="12"/>
      <c r="H47" s="150"/>
      <c r="I47" s="150"/>
      <c r="J47" s="14"/>
      <c r="K47" s="12"/>
      <c r="L47" s="150"/>
      <c r="M47" s="150"/>
      <c r="N47" s="14"/>
      <c r="O47" s="15"/>
      <c r="P47" s="150"/>
      <c r="Q47" s="150"/>
      <c r="R47" s="14"/>
      <c r="S47" s="17"/>
      <c r="U47" s="43"/>
      <c r="V47" s="39"/>
      <c r="W47" s="39"/>
      <c r="X47" s="39"/>
    </row>
    <row r="48" spans="1:24" s="151" customFormat="1" x14ac:dyDescent="0.2">
      <c r="A48" s="83">
        <f t="shared" si="2"/>
        <v>0</v>
      </c>
      <c r="B48" s="86">
        <f t="shared" si="2"/>
        <v>0</v>
      </c>
      <c r="C48" s="12"/>
      <c r="D48" s="150"/>
      <c r="E48" s="150"/>
      <c r="F48" s="14"/>
      <c r="G48" s="12"/>
      <c r="H48" s="150"/>
      <c r="I48" s="150"/>
      <c r="J48" s="14"/>
      <c r="K48" s="12"/>
      <c r="L48" s="150"/>
      <c r="M48" s="150"/>
      <c r="N48" s="14"/>
      <c r="O48" s="15"/>
      <c r="P48" s="150"/>
      <c r="Q48" s="150"/>
      <c r="R48" s="14"/>
      <c r="S48" s="17"/>
      <c r="U48" s="43"/>
      <c r="V48" s="39"/>
      <c r="W48" s="39"/>
      <c r="X48" s="39"/>
    </row>
    <row r="49" spans="1:30" s="151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6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James Sciortino</v>
      </c>
      <c r="C50" s="20">
        <v>28</v>
      </c>
      <c r="D50" s="21">
        <v>10</v>
      </c>
      <c r="E50" s="21">
        <v>10</v>
      </c>
      <c r="F50" s="22">
        <v>6</v>
      </c>
      <c r="G50" s="20">
        <v>20</v>
      </c>
      <c r="H50" s="21">
        <v>2</v>
      </c>
      <c r="I50" s="21">
        <v>7</v>
      </c>
      <c r="J50" s="22">
        <v>10</v>
      </c>
      <c r="K50" s="20">
        <v>22</v>
      </c>
      <c r="L50" s="21">
        <v>4</v>
      </c>
      <c r="M50" s="21">
        <v>6</v>
      </c>
      <c r="N50" s="22">
        <v>13</v>
      </c>
      <c r="O50" s="20">
        <v>18</v>
      </c>
      <c r="P50" s="21">
        <v>3</v>
      </c>
      <c r="Q50" s="21">
        <v>5</v>
      </c>
      <c r="R50" s="23">
        <v>6</v>
      </c>
      <c r="S50" s="24"/>
      <c r="U50" s="39"/>
      <c r="V50" s="39"/>
      <c r="W50" s="39"/>
      <c r="X50" s="39"/>
    </row>
    <row r="51" spans="1:30" x14ac:dyDescent="0.2">
      <c r="A51" s="18"/>
      <c r="B51" s="16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51" customFormat="1" ht="13.5" thickBot="1" x14ac:dyDescent="0.25">
      <c r="A53" s="18"/>
      <c r="B53" s="16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28</v>
      </c>
      <c r="D54" s="29">
        <f t="shared" si="3"/>
        <v>10</v>
      </c>
      <c r="E54" s="29">
        <f t="shared" si="3"/>
        <v>10</v>
      </c>
      <c r="F54" s="29">
        <f t="shared" si="3"/>
        <v>6</v>
      </c>
      <c r="G54" s="29">
        <f t="shared" si="3"/>
        <v>20</v>
      </c>
      <c r="H54" s="29">
        <f t="shared" si="3"/>
        <v>2</v>
      </c>
      <c r="I54" s="29">
        <f t="shared" si="3"/>
        <v>7</v>
      </c>
      <c r="J54" s="29">
        <f t="shared" si="3"/>
        <v>10</v>
      </c>
      <c r="K54" s="29">
        <f t="shared" si="3"/>
        <v>22</v>
      </c>
      <c r="L54" s="29">
        <f t="shared" si="3"/>
        <v>4</v>
      </c>
      <c r="M54" s="29">
        <f t="shared" si="3"/>
        <v>6</v>
      </c>
      <c r="N54" s="29">
        <f t="shared" si="3"/>
        <v>13</v>
      </c>
      <c r="O54" s="29">
        <f t="shared" si="3"/>
        <v>18</v>
      </c>
      <c r="P54" s="29">
        <f t="shared" si="3"/>
        <v>3</v>
      </c>
      <c r="Q54" s="29">
        <f t="shared" si="3"/>
        <v>5</v>
      </c>
      <c r="R54" s="29">
        <f t="shared" si="3"/>
        <v>6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119</v>
      </c>
      <c r="D55" s="30">
        <f>SUM(P27,D54)</f>
        <v>29</v>
      </c>
      <c r="E55" s="30">
        <f>SUM(Q27,E54)</f>
        <v>38</v>
      </c>
      <c r="F55" s="30">
        <f>SUM(R27,F54)</f>
        <v>32</v>
      </c>
      <c r="G55" s="30">
        <f t="shared" ref="G55:R55" si="4">SUM(C55,G54)</f>
        <v>139</v>
      </c>
      <c r="H55" s="30">
        <f t="shared" si="4"/>
        <v>31</v>
      </c>
      <c r="I55" s="30">
        <f t="shared" si="4"/>
        <v>45</v>
      </c>
      <c r="J55" s="30">
        <f t="shared" si="4"/>
        <v>42</v>
      </c>
      <c r="K55" s="30">
        <f t="shared" si="4"/>
        <v>161</v>
      </c>
      <c r="L55" s="30">
        <f t="shared" si="4"/>
        <v>35</v>
      </c>
      <c r="M55" s="30">
        <f t="shared" si="4"/>
        <v>51</v>
      </c>
      <c r="N55" s="30">
        <f t="shared" si="4"/>
        <v>55</v>
      </c>
      <c r="O55" s="31">
        <f t="shared" si="4"/>
        <v>179</v>
      </c>
      <c r="P55" s="30">
        <f t="shared" si="4"/>
        <v>38</v>
      </c>
      <c r="Q55" s="30">
        <f t="shared" si="4"/>
        <v>56</v>
      </c>
      <c r="R55" s="32">
        <f t="shared" si="4"/>
        <v>61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8"/>
      <c r="D57" s="199"/>
      <c r="E57" s="200"/>
      <c r="F57" s="49"/>
      <c r="G57" s="198"/>
      <c r="H57" s="199"/>
      <c r="I57" s="200"/>
      <c r="J57" s="49"/>
      <c r="K57" s="198"/>
      <c r="L57" s="199"/>
      <c r="M57" s="204"/>
      <c r="N57" s="50"/>
      <c r="O57" s="51" t="s">
        <v>14</v>
      </c>
      <c r="P57" s="52"/>
      <c r="Q57" s="4"/>
      <c r="R57" s="53">
        <f>SUM(F1,J1,N1,R1,F29,J29,N29,R29,F57,J57,N57)</f>
        <v>53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390</v>
      </c>
      <c r="AB58" s="57" t="s">
        <v>34</v>
      </c>
      <c r="AC58" s="57" t="s">
        <v>22</v>
      </c>
      <c r="AD58" s="104" t="s">
        <v>46</v>
      </c>
    </row>
    <row r="59" spans="1:30" ht="13.5" thickTop="1" x14ac:dyDescent="0.2">
      <c r="A59" s="83" t="str">
        <f t="shared" ref="A59:A76" si="5">A3</f>
        <v>23</v>
      </c>
      <c r="B59" s="86" t="str">
        <f t="shared" ref="B59:B76" si="6">B31</f>
        <v>Braulio Thorne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18</v>
      </c>
      <c r="P59" s="88">
        <f>SUM(D3,H3,L3,P3,D31,H31,L31,P31,D59,H59,L59)</f>
        <v>6</v>
      </c>
      <c r="Q59" s="88">
        <f>SUM(E3,I3,M3,Q3,E31,I31,M31,Q31,E59,I59,M59)</f>
        <v>3</v>
      </c>
      <c r="R59" s="89">
        <f>SUM(F3,J3,N3,R3,F31,J31,N31,R31,F59,J59,N59)</f>
        <v>3</v>
      </c>
      <c r="S59" s="84">
        <f>IF(O59=0,0,AVERAGE(P59/O59))</f>
        <v>0.33333333333333331</v>
      </c>
      <c r="U59" s="43" t="s">
        <v>234</v>
      </c>
      <c r="V59" s="86" t="s">
        <v>66</v>
      </c>
      <c r="W59" s="59">
        <v>3</v>
      </c>
      <c r="X59" s="59">
        <v>3</v>
      </c>
      <c r="Y59" s="60">
        <v>0.33333333333333331</v>
      </c>
      <c r="Z59" s="60" t="s">
        <v>164</v>
      </c>
      <c r="AA59" s="60">
        <v>0.6</v>
      </c>
      <c r="AB59" s="60" t="s">
        <v>114</v>
      </c>
      <c r="AC59" s="59">
        <v>5</v>
      </c>
      <c r="AD59" s="105">
        <v>0.3</v>
      </c>
    </row>
    <row r="60" spans="1:30" x14ac:dyDescent="0.2">
      <c r="A60" s="83" t="str">
        <f t="shared" si="5"/>
        <v>35</v>
      </c>
      <c r="B60" s="86" t="str">
        <f t="shared" si="6"/>
        <v>Pasqual Agnone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15</v>
      </c>
      <c r="P60" s="56">
        <f t="shared" si="7"/>
        <v>5</v>
      </c>
      <c r="Q60" s="56">
        <f t="shared" si="7"/>
        <v>3</v>
      </c>
      <c r="R60" s="91">
        <f t="shared" si="7"/>
        <v>0</v>
      </c>
      <c r="S60" s="85">
        <f t="shared" ref="S60:S76" si="8">IF(O60=0,0,AVERAGE(P60/O60))</f>
        <v>0.33333333333333331</v>
      </c>
      <c r="U60" s="43" t="s">
        <v>144</v>
      </c>
      <c r="V60" s="86" t="s">
        <v>367</v>
      </c>
      <c r="W60" s="59">
        <v>0</v>
      </c>
      <c r="X60" s="59" t="s">
        <v>391</v>
      </c>
      <c r="Y60" s="60">
        <v>0.33333333333333331</v>
      </c>
      <c r="Z60" s="60" t="s">
        <v>164</v>
      </c>
      <c r="AA60" s="60">
        <v>0</v>
      </c>
      <c r="AB60" s="60" t="s">
        <v>114</v>
      </c>
      <c r="AC60" s="59">
        <v>6</v>
      </c>
      <c r="AD60" s="105">
        <v>0.25</v>
      </c>
    </row>
    <row r="61" spans="1:30" x14ac:dyDescent="0.2">
      <c r="A61" s="83" t="str">
        <f t="shared" si="5"/>
        <v>16</v>
      </c>
      <c r="B61" s="86" t="str">
        <f t="shared" si="6"/>
        <v>Jim Hughes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14</v>
      </c>
      <c r="P61" s="56">
        <f t="shared" si="9"/>
        <v>1</v>
      </c>
      <c r="Q61" s="56">
        <f t="shared" si="9"/>
        <v>1</v>
      </c>
      <c r="R61" s="91">
        <f t="shared" si="9"/>
        <v>6</v>
      </c>
      <c r="S61" s="85">
        <f t="shared" si="8"/>
        <v>7.1428571428571425E-2</v>
      </c>
      <c r="U61" s="43" t="s">
        <v>235</v>
      </c>
      <c r="V61" s="86" t="s">
        <v>180</v>
      </c>
      <c r="W61" s="59">
        <v>6</v>
      </c>
      <c r="X61" s="59">
        <v>6</v>
      </c>
      <c r="Y61" s="60">
        <v>7.1428571428571425E-2</v>
      </c>
      <c r="Z61" s="60" t="s">
        <v>164</v>
      </c>
      <c r="AA61" s="60">
        <v>0.8571428571428571</v>
      </c>
      <c r="AB61" s="60" t="s">
        <v>114</v>
      </c>
      <c r="AC61" s="59">
        <v>7</v>
      </c>
      <c r="AD61" s="105">
        <v>0.05</v>
      </c>
    </row>
    <row r="62" spans="1:30" x14ac:dyDescent="0.2">
      <c r="A62" s="83" t="str">
        <f t="shared" si="5"/>
        <v>8</v>
      </c>
      <c r="B62" s="86" t="str">
        <f t="shared" si="6"/>
        <v>Matt Puvogel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28</v>
      </c>
      <c r="P62" s="56">
        <f t="shared" si="10"/>
        <v>3</v>
      </c>
      <c r="Q62" s="56">
        <f t="shared" si="10"/>
        <v>19</v>
      </c>
      <c r="R62" s="91">
        <f t="shared" si="10"/>
        <v>30</v>
      </c>
      <c r="S62" s="85">
        <f t="shared" si="8"/>
        <v>0.10714285714285714</v>
      </c>
      <c r="U62" s="43" t="s">
        <v>236</v>
      </c>
      <c r="V62" s="86" t="s">
        <v>157</v>
      </c>
      <c r="W62" s="59">
        <v>30</v>
      </c>
      <c r="X62" s="59">
        <v>30</v>
      </c>
      <c r="Y62" s="60">
        <v>0.10714285714285714</v>
      </c>
      <c r="Z62" s="60" t="s">
        <v>114</v>
      </c>
      <c r="AA62" s="60">
        <v>3.75</v>
      </c>
      <c r="AB62" s="60" t="s">
        <v>114</v>
      </c>
      <c r="AC62" s="59">
        <v>8</v>
      </c>
      <c r="AD62" s="105">
        <v>0.10714285714285714</v>
      </c>
    </row>
    <row r="63" spans="1:30" x14ac:dyDescent="0.2">
      <c r="A63" s="83" t="str">
        <f t="shared" si="5"/>
        <v>13</v>
      </c>
      <c r="B63" s="86" t="str">
        <f t="shared" si="6"/>
        <v>Alex Barerra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26</v>
      </c>
      <c r="P63" s="56">
        <f t="shared" si="11"/>
        <v>7</v>
      </c>
      <c r="Q63" s="56">
        <f t="shared" si="11"/>
        <v>11</v>
      </c>
      <c r="R63" s="91">
        <f t="shared" si="11"/>
        <v>7</v>
      </c>
      <c r="S63" s="85">
        <f t="shared" si="8"/>
        <v>0.26923076923076922</v>
      </c>
      <c r="U63" s="43" t="s">
        <v>237</v>
      </c>
      <c r="V63" s="86" t="s">
        <v>238</v>
      </c>
      <c r="W63" s="59">
        <v>7</v>
      </c>
      <c r="X63" s="59">
        <v>7</v>
      </c>
      <c r="Y63" s="60">
        <v>0.26923076923076922</v>
      </c>
      <c r="Z63" s="60" t="s">
        <v>114</v>
      </c>
      <c r="AA63" s="60">
        <v>0.875</v>
      </c>
      <c r="AB63" s="60" t="s">
        <v>114</v>
      </c>
      <c r="AC63" s="59">
        <v>8</v>
      </c>
      <c r="AD63" s="105">
        <v>0.26923076923076922</v>
      </c>
    </row>
    <row r="64" spans="1:30" x14ac:dyDescent="0.2">
      <c r="A64" s="83" t="str">
        <f t="shared" si="5"/>
        <v>2</v>
      </c>
      <c r="B64" s="86" t="str">
        <f t="shared" si="6"/>
        <v>Ed Plumacher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10</v>
      </c>
      <c r="P64" s="56">
        <f t="shared" si="12"/>
        <v>1</v>
      </c>
      <c r="Q64" s="56">
        <f t="shared" si="12"/>
        <v>3</v>
      </c>
      <c r="R64" s="91">
        <f t="shared" si="12"/>
        <v>3</v>
      </c>
      <c r="S64" s="85">
        <f t="shared" si="8"/>
        <v>0.1</v>
      </c>
      <c r="U64" s="43" t="s">
        <v>134</v>
      </c>
      <c r="V64" s="86" t="s">
        <v>239</v>
      </c>
      <c r="W64" s="59">
        <v>3</v>
      </c>
      <c r="X64" s="59">
        <v>3</v>
      </c>
      <c r="Y64" s="60">
        <v>0.1</v>
      </c>
      <c r="Z64" s="60" t="s">
        <v>164</v>
      </c>
      <c r="AA64" s="60">
        <v>0.6</v>
      </c>
      <c r="AB64" s="60" t="s">
        <v>114</v>
      </c>
      <c r="AC64" s="59">
        <v>5</v>
      </c>
      <c r="AD64" s="105">
        <v>0.05</v>
      </c>
    </row>
    <row r="65" spans="1:30" x14ac:dyDescent="0.2">
      <c r="A65" s="83" t="str">
        <f t="shared" si="5"/>
        <v>74</v>
      </c>
      <c r="B65" s="86" t="str">
        <f t="shared" si="6"/>
        <v>John Gilroy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21</v>
      </c>
      <c r="P65" s="56">
        <f t="shared" si="13"/>
        <v>4</v>
      </c>
      <c r="Q65" s="56">
        <f t="shared" si="13"/>
        <v>6</v>
      </c>
      <c r="R65" s="91">
        <f t="shared" si="13"/>
        <v>5</v>
      </c>
      <c r="S65" s="85">
        <f t="shared" si="8"/>
        <v>0.19047619047619047</v>
      </c>
      <c r="U65" s="43" t="s">
        <v>240</v>
      </c>
      <c r="V65" s="86" t="s">
        <v>241</v>
      </c>
      <c r="W65" s="59">
        <v>5</v>
      </c>
      <c r="X65" s="59">
        <v>5</v>
      </c>
      <c r="Y65" s="60">
        <v>0.19047619047619047</v>
      </c>
      <c r="Z65" s="60" t="s">
        <v>114</v>
      </c>
      <c r="AA65" s="60">
        <v>0.7142857142857143</v>
      </c>
      <c r="AB65" s="60" t="s">
        <v>114</v>
      </c>
      <c r="AC65" s="59">
        <v>7</v>
      </c>
      <c r="AD65" s="105">
        <v>0.19047619047619047</v>
      </c>
    </row>
    <row r="66" spans="1:30" x14ac:dyDescent="0.2">
      <c r="A66" s="83" t="str">
        <f t="shared" si="5"/>
        <v>55</v>
      </c>
      <c r="B66" s="86" t="str">
        <f t="shared" si="6"/>
        <v>Joe DeJesus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22</v>
      </c>
      <c r="P66" s="56">
        <f t="shared" si="14"/>
        <v>6</v>
      </c>
      <c r="Q66" s="56">
        <f t="shared" si="14"/>
        <v>5</v>
      </c>
      <c r="R66" s="91">
        <f t="shared" si="14"/>
        <v>3</v>
      </c>
      <c r="S66" s="85">
        <f t="shared" si="8"/>
        <v>0.27272727272727271</v>
      </c>
      <c r="U66" s="43" t="s">
        <v>146</v>
      </c>
      <c r="V66" s="86" t="s">
        <v>181</v>
      </c>
      <c r="W66" s="59">
        <v>3</v>
      </c>
      <c r="X66" s="59">
        <v>3</v>
      </c>
      <c r="Y66" s="60">
        <v>0.27272727272727271</v>
      </c>
      <c r="Z66" s="60" t="s">
        <v>114</v>
      </c>
      <c r="AA66" s="60">
        <v>0.42857142857142855</v>
      </c>
      <c r="AB66" s="60" t="s">
        <v>114</v>
      </c>
      <c r="AC66" s="59">
        <v>7</v>
      </c>
      <c r="AD66" s="105">
        <v>0.27272727272727271</v>
      </c>
    </row>
    <row r="67" spans="1:30" x14ac:dyDescent="0.2">
      <c r="A67" s="83" t="str">
        <f t="shared" si="5"/>
        <v>15</v>
      </c>
      <c r="B67" s="86" t="str">
        <f t="shared" si="6"/>
        <v>Meghan Fink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25</v>
      </c>
      <c r="P67" s="56">
        <f t="shared" si="15"/>
        <v>5</v>
      </c>
      <c r="Q67" s="56">
        <f t="shared" si="15"/>
        <v>5</v>
      </c>
      <c r="R67" s="91">
        <f t="shared" si="15"/>
        <v>4</v>
      </c>
      <c r="S67" s="85">
        <f t="shared" si="8"/>
        <v>0.2</v>
      </c>
      <c r="U67" s="43" t="s">
        <v>242</v>
      </c>
      <c r="V67" s="86" t="s">
        <v>368</v>
      </c>
      <c r="W67" s="59">
        <v>4</v>
      </c>
      <c r="X67" s="59">
        <v>4</v>
      </c>
      <c r="Y67" s="60">
        <v>0.2</v>
      </c>
      <c r="Z67" s="60" t="s">
        <v>114</v>
      </c>
      <c r="AA67" s="60">
        <v>0.5714285714285714</v>
      </c>
      <c r="AB67" s="60" t="s">
        <v>114</v>
      </c>
      <c r="AC67" s="59">
        <v>7</v>
      </c>
      <c r="AD67" s="105">
        <v>0.2</v>
      </c>
    </row>
    <row r="68" spans="1:30" x14ac:dyDescent="0.2">
      <c r="A68" s="83">
        <f t="shared" si="5"/>
        <v>0</v>
      </c>
      <c r="B68" s="86">
        <f t="shared" si="6"/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0</v>
      </c>
      <c r="P68" s="56">
        <f t="shared" si="16"/>
        <v>0</v>
      </c>
      <c r="Q68" s="56">
        <f t="shared" si="16"/>
        <v>0</v>
      </c>
      <c r="R68" s="91">
        <f t="shared" si="16"/>
        <v>0</v>
      </c>
      <c r="S68" s="85">
        <f t="shared" si="8"/>
        <v>0</v>
      </c>
      <c r="U68" s="43">
        <v>0</v>
      </c>
      <c r="V68" s="86">
        <v>0</v>
      </c>
      <c r="W68" s="59">
        <v>0</v>
      </c>
      <c r="X68" s="59" t="s">
        <v>391</v>
      </c>
      <c r="Y68" s="60">
        <v>0</v>
      </c>
      <c r="Z68" s="60" t="s">
        <v>164</v>
      </c>
      <c r="AA68" s="60">
        <v>0</v>
      </c>
      <c r="AB68" s="60" t="s">
        <v>161</v>
      </c>
      <c r="AC68" s="59">
        <v>0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>
        <v>0</v>
      </c>
      <c r="V69" s="86">
        <v>0</v>
      </c>
      <c r="W69" s="59">
        <v>0</v>
      </c>
      <c r="X69" s="59" t="s">
        <v>391</v>
      </c>
      <c r="Y69" s="60">
        <v>0</v>
      </c>
      <c r="Z69" s="60" t="s">
        <v>164</v>
      </c>
      <c r="AA69" s="60">
        <v>0</v>
      </c>
      <c r="AB69" s="60" t="s">
        <v>161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391</v>
      </c>
      <c r="Y70" s="60">
        <v>0</v>
      </c>
      <c r="Z70" s="60" t="s">
        <v>164</v>
      </c>
      <c r="AA70" s="60">
        <v>0</v>
      </c>
      <c r="AB70" s="60" t="s">
        <v>161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391</v>
      </c>
      <c r="Y71" s="60">
        <v>0</v>
      </c>
      <c r="Z71" s="60" t="s">
        <v>164</v>
      </c>
      <c r="AA71" s="60">
        <v>0</v>
      </c>
      <c r="AB71" s="60" t="s">
        <v>161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391</v>
      </c>
      <c r="Y72" s="60">
        <v>0</v>
      </c>
      <c r="Z72" s="60" t="s">
        <v>164</v>
      </c>
      <c r="AA72" s="60">
        <v>0</v>
      </c>
      <c r="AB72" s="60" t="s">
        <v>161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391</v>
      </c>
      <c r="Y73" s="60">
        <v>0</v>
      </c>
      <c r="Z73" s="60" t="s">
        <v>164</v>
      </c>
      <c r="AA73" s="60">
        <v>0</v>
      </c>
      <c r="AB73" s="60" t="s">
        <v>161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7"/>
      <c r="D74" s="158"/>
      <c r="E74" s="158"/>
      <c r="F74" s="159"/>
      <c r="G74" s="157"/>
      <c r="H74" s="158"/>
      <c r="I74" s="158"/>
      <c r="J74" s="159"/>
      <c r="K74" s="157"/>
      <c r="L74" s="158"/>
      <c r="M74" s="158"/>
      <c r="N74" s="15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391</v>
      </c>
      <c r="Y74" s="60">
        <v>0</v>
      </c>
      <c r="Z74" s="60" t="s">
        <v>164</v>
      </c>
      <c r="AA74" s="60">
        <v>0</v>
      </c>
      <c r="AB74" s="60" t="s">
        <v>161</v>
      </c>
      <c r="AC74" s="59">
        <v>0</v>
      </c>
      <c r="AD74" s="105">
        <v>0</v>
      </c>
    </row>
    <row r="75" spans="1:30" s="151" customFormat="1" x14ac:dyDescent="0.2">
      <c r="A75" s="83">
        <f t="shared" si="5"/>
        <v>0</v>
      </c>
      <c r="B75" s="86">
        <f t="shared" si="6"/>
        <v>0</v>
      </c>
      <c r="C75" s="12"/>
      <c r="D75" s="150"/>
      <c r="E75" s="150"/>
      <c r="F75" s="14"/>
      <c r="G75" s="12"/>
      <c r="H75" s="150"/>
      <c r="I75" s="150"/>
      <c r="J75" s="14"/>
      <c r="K75" s="12"/>
      <c r="L75" s="150"/>
      <c r="M75" s="15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391</v>
      </c>
      <c r="Y75" s="60">
        <v>0</v>
      </c>
      <c r="Z75" s="60" t="s">
        <v>164</v>
      </c>
      <c r="AA75" s="60">
        <v>0</v>
      </c>
      <c r="AB75" s="60" t="s">
        <v>161</v>
      </c>
      <c r="AC75" s="59">
        <v>0</v>
      </c>
      <c r="AD75" s="105">
        <v>0</v>
      </c>
    </row>
    <row r="76" spans="1:30" s="151" customFormat="1" x14ac:dyDescent="0.2">
      <c r="A76" s="83">
        <f t="shared" si="5"/>
        <v>0</v>
      </c>
      <c r="B76" s="86">
        <f t="shared" si="6"/>
        <v>0</v>
      </c>
      <c r="C76" s="12"/>
      <c r="D76" s="150"/>
      <c r="E76" s="150"/>
      <c r="F76" s="14"/>
      <c r="G76" s="12"/>
      <c r="H76" s="150"/>
      <c r="I76" s="150"/>
      <c r="J76" s="14"/>
      <c r="K76" s="12"/>
      <c r="L76" s="150"/>
      <c r="M76" s="15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391</v>
      </c>
      <c r="Y76" s="60">
        <v>0</v>
      </c>
      <c r="Z76" s="60" t="s">
        <v>164</v>
      </c>
      <c r="AA76" s="60">
        <v>0</v>
      </c>
      <c r="AB76" s="60" t="s">
        <v>161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James Sciortino</v>
      </c>
      <c r="C78" s="64"/>
      <c r="D78" s="65"/>
      <c r="E78" s="65"/>
      <c r="F78" s="66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179</v>
      </c>
      <c r="P78" s="21">
        <f t="shared" si="25"/>
        <v>38</v>
      </c>
      <c r="Q78" s="162">
        <f t="shared" si="25"/>
        <v>56</v>
      </c>
      <c r="R78" s="161"/>
      <c r="S78" s="163">
        <f>SUM(Q78/O78)</f>
        <v>0.31284916201117319</v>
      </c>
      <c r="V78" s="56" t="s">
        <v>23</v>
      </c>
      <c r="W78" s="59">
        <v>61</v>
      </c>
      <c r="X78" s="59">
        <v>61</v>
      </c>
      <c r="Y78" s="61"/>
      <c r="Z78" s="61"/>
      <c r="AA78" s="61"/>
      <c r="AB78" s="61"/>
      <c r="AC78" s="62"/>
    </row>
    <row r="79" spans="1:30" x14ac:dyDescent="0.2">
      <c r="A79" s="11"/>
      <c r="B79" s="16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64" t="e">
        <f>SUM(Q79/O79)</f>
        <v>#DIV/0!</v>
      </c>
      <c r="V79" s="67" t="s">
        <v>24</v>
      </c>
      <c r="W79" s="62"/>
      <c r="X79" s="62"/>
      <c r="Y79" s="68">
        <v>0.33333333333333331</v>
      </c>
      <c r="Z79" s="68"/>
      <c r="AA79" s="68">
        <v>3.75</v>
      </c>
      <c r="AB79" s="68"/>
      <c r="AC79" s="62"/>
    </row>
    <row r="80" spans="1:30" x14ac:dyDescent="0.2">
      <c r="A80" s="11"/>
      <c r="B80" s="160">
        <f>B52</f>
        <v>0</v>
      </c>
      <c r="C80" s="12"/>
      <c r="D80" s="150"/>
      <c r="E80" s="150"/>
      <c r="F80" s="14"/>
      <c r="G80" s="12"/>
      <c r="H80" s="150"/>
      <c r="I80" s="150"/>
      <c r="J80" s="14"/>
      <c r="K80" s="12"/>
      <c r="L80" s="150"/>
      <c r="M80" s="15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51" customFormat="1" ht="13.5" thickBot="1" x14ac:dyDescent="0.25">
      <c r="A81" s="179"/>
      <c r="B81" s="160">
        <f>B53</f>
        <v>0</v>
      </c>
      <c r="C81" s="181"/>
      <c r="D81" s="182"/>
      <c r="E81" s="182"/>
      <c r="F81" s="183"/>
      <c r="G81" s="181"/>
      <c r="H81" s="182"/>
      <c r="I81" s="182"/>
      <c r="J81" s="183"/>
      <c r="K81" s="181"/>
      <c r="L81" s="182"/>
      <c r="M81" s="182"/>
      <c r="N81" s="183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5" t="e">
        <f>SUM(Q81/O81)</f>
        <v>#DIV/0!</v>
      </c>
      <c r="V81" s="67"/>
      <c r="W81" s="180"/>
      <c r="X81" s="180"/>
      <c r="Y81" s="68"/>
      <c r="Z81" s="68"/>
      <c r="AA81" s="68"/>
      <c r="AB81" s="68"/>
      <c r="AC81" s="180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179</v>
      </c>
      <c r="P82" s="29">
        <f t="shared" si="26"/>
        <v>38</v>
      </c>
      <c r="Q82" s="29">
        <f t="shared" si="26"/>
        <v>56</v>
      </c>
      <c r="R82" s="29">
        <f t="shared" si="26"/>
        <v>61</v>
      </c>
      <c r="S82" s="69">
        <f>AVERAGE(P82/O82)</f>
        <v>0.21229050279329609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179</v>
      </c>
      <c r="D83" s="29">
        <f>SUM(P55,D82)</f>
        <v>38</v>
      </c>
      <c r="E83" s="29">
        <f>SUM(Q55,E82)</f>
        <v>56</v>
      </c>
      <c r="F83" s="29">
        <f>SUM(R55,F82)</f>
        <v>61</v>
      </c>
      <c r="G83" s="29">
        <f t="shared" ref="G83:M83" si="27">SUM(C83,G82)</f>
        <v>179</v>
      </c>
      <c r="H83" s="29">
        <f t="shared" si="27"/>
        <v>38</v>
      </c>
      <c r="I83" s="29">
        <f t="shared" si="27"/>
        <v>56</v>
      </c>
      <c r="J83" s="29">
        <f t="shared" si="27"/>
        <v>61</v>
      </c>
      <c r="K83" s="29">
        <f t="shared" si="27"/>
        <v>179</v>
      </c>
      <c r="L83" s="29">
        <f t="shared" si="27"/>
        <v>38</v>
      </c>
      <c r="M83" s="29">
        <f t="shared" si="27"/>
        <v>56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0.69105691056910568</v>
      </c>
      <c r="V84" s="201" t="s">
        <v>25</v>
      </c>
      <c r="W84" s="202"/>
      <c r="X84" s="203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1.6603773584905661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8</v>
      </c>
      <c r="E86" s="73" t="s">
        <v>32</v>
      </c>
      <c r="V86" s="77" t="s">
        <v>29</v>
      </c>
      <c r="W86" s="61" t="s">
        <v>182</v>
      </c>
      <c r="X86" s="79">
        <v>0.68715083798882681</v>
      </c>
      <c r="Y86" s="62" t="s">
        <v>114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67" t="e">
        <v>#DIV/0!</v>
      </c>
      <c r="Y87" s="62" t="s">
        <v>165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7" t="e">
        <v>#DIV/0!</v>
      </c>
      <c r="Y88" s="62" t="s">
        <v>165</v>
      </c>
    </row>
    <row r="89" spans="1:29" x14ac:dyDescent="0.2">
      <c r="V89" s="80" t="s">
        <v>29</v>
      </c>
      <c r="W89" s="81">
        <v>0</v>
      </c>
      <c r="X89" s="82" t="e">
        <v>#DIV/0!</v>
      </c>
      <c r="Y89" s="180" t="s">
        <v>165</v>
      </c>
    </row>
  </sheetData>
  <sheetProtection sheet="1" objects="1" scenarios="1"/>
  <sortState ref="T3:T12">
    <sortCondition ref="T3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54" priority="5" stopIfTrue="1" operator="equal">
      <formula>$Y$79</formula>
    </cfRule>
  </conditionalFormatting>
  <conditionalFormatting sqref="AA59:AB74 AA77:AB77">
    <cfRule type="cellIs" dxfId="53" priority="6" stopIfTrue="1" operator="equal">
      <formula>$AA$79</formula>
    </cfRule>
  </conditionalFormatting>
  <conditionalFormatting sqref="Y75:Z75">
    <cfRule type="cellIs" dxfId="52" priority="3" stopIfTrue="1" operator="equal">
      <formula>$Y$79</formula>
    </cfRule>
  </conditionalFormatting>
  <conditionalFormatting sqref="AA75:AB75">
    <cfRule type="cellIs" dxfId="51" priority="4" stopIfTrue="1" operator="equal">
      <formula>$AA$79</formula>
    </cfRule>
  </conditionalFormatting>
  <conditionalFormatting sqref="Y76:Z76">
    <cfRule type="cellIs" dxfId="50" priority="1" stopIfTrue="1" operator="equal">
      <formula>$Y$79</formula>
    </cfRule>
  </conditionalFormatting>
  <conditionalFormatting sqref="AA76:AB76">
    <cfRule type="cellIs" dxfId="49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98" t="s">
        <v>166</v>
      </c>
      <c r="D1" s="199"/>
      <c r="E1" s="200"/>
      <c r="F1" s="4">
        <v>3</v>
      </c>
      <c r="G1" s="198" t="s">
        <v>221</v>
      </c>
      <c r="H1" s="199"/>
      <c r="I1" s="200"/>
      <c r="J1" s="4">
        <v>12</v>
      </c>
      <c r="K1" s="198" t="s">
        <v>82</v>
      </c>
      <c r="L1" s="199"/>
      <c r="M1" s="200"/>
      <c r="N1" s="4">
        <v>11</v>
      </c>
      <c r="O1" s="198" t="s">
        <v>123</v>
      </c>
      <c r="P1" s="199"/>
      <c r="Q1" s="200"/>
      <c r="R1" s="4">
        <v>4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245</v>
      </c>
      <c r="B3" s="86" t="s">
        <v>137</v>
      </c>
      <c r="C3" s="12">
        <v>2</v>
      </c>
      <c r="D3" s="13">
        <v>0</v>
      </c>
      <c r="E3" s="13">
        <v>2</v>
      </c>
      <c r="F3" s="14">
        <v>0</v>
      </c>
      <c r="G3" s="12">
        <v>1</v>
      </c>
      <c r="H3" s="13">
        <v>0</v>
      </c>
      <c r="I3" s="13">
        <v>1</v>
      </c>
      <c r="J3" s="14">
        <v>0</v>
      </c>
      <c r="K3" s="127"/>
      <c r="L3" s="128"/>
      <c r="M3" s="128"/>
      <c r="N3" s="129"/>
      <c r="O3" s="127"/>
      <c r="P3" s="128"/>
      <c r="Q3" s="128"/>
      <c r="R3" s="129"/>
      <c r="S3" s="17"/>
    </row>
    <row r="4" spans="1:19" x14ac:dyDescent="0.2">
      <c r="A4" s="83" t="s">
        <v>254</v>
      </c>
      <c r="B4" s="86" t="s">
        <v>315</v>
      </c>
      <c r="C4" s="12">
        <v>3</v>
      </c>
      <c r="D4" s="13">
        <v>2</v>
      </c>
      <c r="E4" s="13">
        <v>1</v>
      </c>
      <c r="F4" s="14">
        <v>2</v>
      </c>
      <c r="G4" s="12">
        <v>4</v>
      </c>
      <c r="H4" s="13">
        <v>0</v>
      </c>
      <c r="I4" s="13">
        <v>1</v>
      </c>
      <c r="J4" s="14">
        <v>3</v>
      </c>
      <c r="K4" s="127">
        <v>3</v>
      </c>
      <c r="L4" s="128">
        <v>1</v>
      </c>
      <c r="M4" s="128">
        <v>0</v>
      </c>
      <c r="N4" s="129">
        <v>2</v>
      </c>
      <c r="O4" s="127">
        <v>4</v>
      </c>
      <c r="P4" s="128">
        <v>1</v>
      </c>
      <c r="Q4" s="128">
        <v>0</v>
      </c>
      <c r="R4" s="129">
        <v>4</v>
      </c>
      <c r="S4" s="17"/>
    </row>
    <row r="5" spans="1:19" x14ac:dyDescent="0.2">
      <c r="A5" s="83" t="s">
        <v>251</v>
      </c>
      <c r="B5" s="172" t="s">
        <v>117</v>
      </c>
      <c r="C5" s="12">
        <v>5</v>
      </c>
      <c r="D5" s="13">
        <v>2</v>
      </c>
      <c r="E5" s="13">
        <v>2</v>
      </c>
      <c r="F5" s="14">
        <v>0</v>
      </c>
      <c r="G5" s="12">
        <v>3</v>
      </c>
      <c r="H5" s="13">
        <v>0</v>
      </c>
      <c r="I5" s="13">
        <v>1</v>
      </c>
      <c r="J5" s="14">
        <v>0</v>
      </c>
      <c r="K5" s="127">
        <v>2</v>
      </c>
      <c r="L5" s="128">
        <v>1</v>
      </c>
      <c r="M5" s="128">
        <v>1</v>
      </c>
      <c r="N5" s="129">
        <v>0</v>
      </c>
      <c r="O5" s="127">
        <v>3</v>
      </c>
      <c r="P5" s="128">
        <v>1</v>
      </c>
      <c r="Q5" s="128">
        <v>0</v>
      </c>
      <c r="R5" s="129">
        <v>0</v>
      </c>
      <c r="S5" s="17"/>
    </row>
    <row r="6" spans="1:19" x14ac:dyDescent="0.2">
      <c r="A6" s="83" t="s">
        <v>193</v>
      </c>
      <c r="B6" s="86" t="s">
        <v>209</v>
      </c>
      <c r="C6" s="12">
        <v>2</v>
      </c>
      <c r="D6" s="13">
        <v>1</v>
      </c>
      <c r="E6" s="13">
        <v>1</v>
      </c>
      <c r="F6" s="14">
        <v>0</v>
      </c>
      <c r="G6" s="12">
        <v>1</v>
      </c>
      <c r="H6" s="13">
        <v>0</v>
      </c>
      <c r="I6" s="13">
        <v>0</v>
      </c>
      <c r="J6" s="14">
        <v>0</v>
      </c>
      <c r="K6" s="127">
        <v>1</v>
      </c>
      <c r="L6" s="128">
        <v>0</v>
      </c>
      <c r="M6" s="128">
        <v>1</v>
      </c>
      <c r="N6" s="129">
        <v>0</v>
      </c>
      <c r="O6" s="127"/>
      <c r="P6" s="128"/>
      <c r="Q6" s="128"/>
      <c r="R6" s="129"/>
      <c r="S6" s="17" t="s">
        <v>8</v>
      </c>
    </row>
    <row r="7" spans="1:19" x14ac:dyDescent="0.2">
      <c r="A7" s="83" t="s">
        <v>128</v>
      </c>
      <c r="B7" s="86" t="s">
        <v>369</v>
      </c>
      <c r="C7" s="12">
        <v>2</v>
      </c>
      <c r="D7" s="13">
        <v>0</v>
      </c>
      <c r="E7" s="13">
        <v>2</v>
      </c>
      <c r="F7" s="14">
        <v>0</v>
      </c>
      <c r="G7" s="12">
        <v>0</v>
      </c>
      <c r="H7" s="13">
        <v>0</v>
      </c>
      <c r="I7" s="13">
        <v>0</v>
      </c>
      <c r="J7" s="14">
        <v>0</v>
      </c>
      <c r="K7" s="127">
        <v>1</v>
      </c>
      <c r="L7" s="128">
        <v>0</v>
      </c>
      <c r="M7" s="128">
        <v>1</v>
      </c>
      <c r="N7" s="129">
        <v>0</v>
      </c>
      <c r="O7" s="127"/>
      <c r="P7" s="128"/>
      <c r="Q7" s="128"/>
      <c r="R7" s="129"/>
      <c r="S7" s="17"/>
    </row>
    <row r="8" spans="1:19" x14ac:dyDescent="0.2">
      <c r="A8" s="83" t="s">
        <v>242</v>
      </c>
      <c r="B8" s="172" t="s">
        <v>118</v>
      </c>
      <c r="C8" s="12">
        <v>3</v>
      </c>
      <c r="D8" s="13">
        <v>3</v>
      </c>
      <c r="E8" s="13">
        <v>0</v>
      </c>
      <c r="F8" s="14">
        <v>2</v>
      </c>
      <c r="G8" s="12">
        <v>3</v>
      </c>
      <c r="H8" s="13">
        <v>1</v>
      </c>
      <c r="I8" s="13">
        <v>1</v>
      </c>
      <c r="J8" s="14">
        <v>5</v>
      </c>
      <c r="K8" s="127">
        <v>4</v>
      </c>
      <c r="L8" s="128">
        <v>1</v>
      </c>
      <c r="M8" s="128">
        <v>2</v>
      </c>
      <c r="N8" s="129">
        <v>1</v>
      </c>
      <c r="O8" s="127">
        <v>4</v>
      </c>
      <c r="P8" s="128">
        <v>2</v>
      </c>
      <c r="Q8" s="128">
        <v>2</v>
      </c>
      <c r="R8" s="129">
        <v>2</v>
      </c>
      <c r="S8" s="17"/>
    </row>
    <row r="9" spans="1:19" x14ac:dyDescent="0.2">
      <c r="A9" s="83" t="s">
        <v>270</v>
      </c>
      <c r="B9" s="86" t="s">
        <v>370</v>
      </c>
      <c r="C9" s="12">
        <v>3</v>
      </c>
      <c r="D9" s="13">
        <v>1</v>
      </c>
      <c r="E9" s="13">
        <v>1</v>
      </c>
      <c r="F9" s="14">
        <v>0</v>
      </c>
      <c r="G9" s="12">
        <v>3</v>
      </c>
      <c r="H9" s="13">
        <v>0</v>
      </c>
      <c r="I9" s="13">
        <v>2</v>
      </c>
      <c r="J9" s="14">
        <v>0</v>
      </c>
      <c r="K9" s="127">
        <v>2</v>
      </c>
      <c r="L9" s="128">
        <v>0</v>
      </c>
      <c r="M9" s="128">
        <v>2</v>
      </c>
      <c r="N9" s="129">
        <v>0</v>
      </c>
      <c r="O9" s="127">
        <v>3</v>
      </c>
      <c r="P9" s="128">
        <v>0</v>
      </c>
      <c r="Q9" s="128">
        <v>2</v>
      </c>
      <c r="R9" s="129">
        <v>0</v>
      </c>
      <c r="S9" s="17"/>
    </row>
    <row r="10" spans="1:19" x14ac:dyDescent="0.2">
      <c r="A10" s="83" t="s">
        <v>136</v>
      </c>
      <c r="B10" s="86" t="s">
        <v>206</v>
      </c>
      <c r="C10" s="12">
        <v>2</v>
      </c>
      <c r="D10" s="13">
        <v>0</v>
      </c>
      <c r="E10" s="13">
        <v>1</v>
      </c>
      <c r="F10" s="14">
        <v>1</v>
      </c>
      <c r="G10" s="12"/>
      <c r="H10" s="13"/>
      <c r="I10" s="13"/>
      <c r="J10" s="14"/>
      <c r="K10" s="127">
        <v>1</v>
      </c>
      <c r="L10" s="128">
        <v>0</v>
      </c>
      <c r="M10" s="128">
        <v>0</v>
      </c>
      <c r="N10" s="129">
        <v>0</v>
      </c>
      <c r="O10" s="127"/>
      <c r="P10" s="128"/>
      <c r="Q10" s="128"/>
      <c r="R10" s="129"/>
      <c r="S10" s="17"/>
    </row>
    <row r="11" spans="1:19" x14ac:dyDescent="0.2">
      <c r="A11" s="83" t="s">
        <v>135</v>
      </c>
      <c r="B11" s="86" t="s">
        <v>163</v>
      </c>
      <c r="C11" s="12">
        <v>2</v>
      </c>
      <c r="D11" s="13">
        <v>1</v>
      </c>
      <c r="E11" s="13">
        <v>1</v>
      </c>
      <c r="F11" s="14">
        <v>2</v>
      </c>
      <c r="G11" s="12">
        <v>3</v>
      </c>
      <c r="H11" s="13">
        <v>1</v>
      </c>
      <c r="I11" s="13">
        <v>2</v>
      </c>
      <c r="J11" s="14">
        <v>5</v>
      </c>
      <c r="K11" s="12">
        <v>4</v>
      </c>
      <c r="L11" s="13">
        <v>0</v>
      </c>
      <c r="M11" s="13">
        <v>3</v>
      </c>
      <c r="N11" s="14">
        <v>4</v>
      </c>
      <c r="O11" s="12">
        <v>3</v>
      </c>
      <c r="P11" s="13">
        <v>1</v>
      </c>
      <c r="Q11" s="13">
        <v>1</v>
      </c>
      <c r="R11" s="14">
        <v>8</v>
      </c>
      <c r="S11" s="17"/>
    </row>
    <row r="12" spans="1:19" x14ac:dyDescent="0.2">
      <c r="A12" s="83" t="s">
        <v>141</v>
      </c>
      <c r="B12" s="86" t="s">
        <v>371</v>
      </c>
      <c r="C12" s="12">
        <v>4</v>
      </c>
      <c r="D12" s="13">
        <v>3</v>
      </c>
      <c r="E12" s="13">
        <v>0</v>
      </c>
      <c r="F12" s="14">
        <v>0</v>
      </c>
      <c r="G12" s="12">
        <v>2</v>
      </c>
      <c r="H12" s="13">
        <v>0</v>
      </c>
      <c r="I12" s="13">
        <v>1</v>
      </c>
      <c r="J12" s="14">
        <v>1</v>
      </c>
      <c r="K12" s="12">
        <v>4</v>
      </c>
      <c r="L12" s="13">
        <v>1</v>
      </c>
      <c r="M12" s="13">
        <v>2</v>
      </c>
      <c r="N12" s="14">
        <v>2</v>
      </c>
      <c r="O12" s="12">
        <v>4</v>
      </c>
      <c r="P12" s="13">
        <v>1</v>
      </c>
      <c r="Q12" s="13">
        <v>0</v>
      </c>
      <c r="R12" s="14">
        <v>0</v>
      </c>
      <c r="S12" s="17"/>
    </row>
    <row r="13" spans="1:19" x14ac:dyDescent="0.2">
      <c r="A13" s="83"/>
      <c r="B13" s="146"/>
      <c r="C13" s="12"/>
      <c r="D13" s="13"/>
      <c r="E13" s="13"/>
      <c r="F13" s="14"/>
      <c r="G13" s="12"/>
      <c r="H13" s="13"/>
      <c r="I13" s="13"/>
      <c r="J13" s="14"/>
      <c r="K13" s="12"/>
      <c r="L13" s="13"/>
      <c r="M13" s="13"/>
      <c r="N13" s="14"/>
      <c r="O13" s="12"/>
      <c r="P13" s="13"/>
      <c r="Q13" s="13"/>
      <c r="R13" s="14"/>
      <c r="S13" s="17"/>
    </row>
    <row r="14" spans="1:19" x14ac:dyDescent="0.2">
      <c r="A14" s="83"/>
      <c r="B14" s="86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2"/>
      <c r="P14" s="13"/>
      <c r="Q14" s="13"/>
      <c r="R14" s="14"/>
      <c r="S14" s="17"/>
    </row>
    <row r="15" spans="1:19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19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50"/>
      <c r="E18" s="150"/>
      <c r="F18" s="14"/>
      <c r="G18" s="12"/>
      <c r="H18" s="150"/>
      <c r="I18" s="150"/>
      <c r="J18" s="14"/>
      <c r="K18" s="12"/>
      <c r="L18" s="150"/>
      <c r="M18" s="150"/>
      <c r="N18" s="14"/>
      <c r="O18" s="12"/>
      <c r="P18" s="150"/>
      <c r="Q18" s="150"/>
      <c r="R18" s="14"/>
      <c r="S18" s="17"/>
    </row>
    <row r="19" spans="1:24" s="151" customFormat="1" x14ac:dyDescent="0.2">
      <c r="A19" s="83"/>
      <c r="B19" s="86"/>
      <c r="C19" s="12"/>
      <c r="D19" s="150"/>
      <c r="E19" s="150"/>
      <c r="F19" s="14"/>
      <c r="G19" s="12"/>
      <c r="H19" s="150"/>
      <c r="I19" s="150"/>
      <c r="J19" s="14"/>
      <c r="K19" s="12"/>
      <c r="L19" s="150"/>
      <c r="M19" s="150"/>
      <c r="N19" s="14"/>
      <c r="O19" s="12"/>
      <c r="P19" s="150"/>
      <c r="Q19" s="150"/>
      <c r="R19" s="14"/>
      <c r="S19" s="17"/>
    </row>
    <row r="20" spans="1:24" s="151" customFormat="1" x14ac:dyDescent="0.2">
      <c r="A20" s="83"/>
      <c r="B20" s="86"/>
      <c r="C20" s="12"/>
      <c r="D20" s="150"/>
      <c r="E20" s="150"/>
      <c r="F20" s="14"/>
      <c r="G20" s="12"/>
      <c r="H20" s="150"/>
      <c r="I20" s="150"/>
      <c r="J20" s="14"/>
      <c r="K20" s="12"/>
      <c r="L20" s="150"/>
      <c r="M20" s="150"/>
      <c r="N20" s="14"/>
      <c r="O20" s="12"/>
      <c r="P20" s="150"/>
      <c r="Q20" s="150"/>
      <c r="R20" s="14"/>
      <c r="S20" s="17"/>
    </row>
    <row r="21" spans="1:24" s="151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73" t="s">
        <v>177</v>
      </c>
      <c r="C22" s="20">
        <v>28</v>
      </c>
      <c r="D22" s="21">
        <v>13</v>
      </c>
      <c r="E22" s="21">
        <v>11</v>
      </c>
      <c r="F22" s="22">
        <v>7</v>
      </c>
      <c r="G22" s="20">
        <v>20</v>
      </c>
      <c r="H22" s="21">
        <v>2</v>
      </c>
      <c r="I22" s="21">
        <v>9</v>
      </c>
      <c r="J22" s="22">
        <v>14</v>
      </c>
      <c r="K22" s="20">
        <v>22</v>
      </c>
      <c r="L22" s="21">
        <v>4</v>
      </c>
      <c r="M22" s="21">
        <v>12</v>
      </c>
      <c r="N22" s="22">
        <v>9</v>
      </c>
      <c r="O22" s="20">
        <v>21</v>
      </c>
      <c r="P22" s="21">
        <v>6</v>
      </c>
      <c r="Q22" s="21">
        <v>5</v>
      </c>
      <c r="R22" s="22">
        <v>14</v>
      </c>
      <c r="S22" s="24"/>
    </row>
    <row r="23" spans="1:24" x14ac:dyDescent="0.2">
      <c r="A23" s="18"/>
      <c r="B23" s="174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51" customFormat="1" ht="13.5" thickBot="1" x14ac:dyDescent="0.25">
      <c r="A25" s="18"/>
      <c r="B25" s="16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28</v>
      </c>
      <c r="D26" s="29">
        <f t="shared" si="0"/>
        <v>13</v>
      </c>
      <c r="E26" s="29">
        <f t="shared" si="0"/>
        <v>11</v>
      </c>
      <c r="F26" s="29">
        <f t="shared" si="0"/>
        <v>7</v>
      </c>
      <c r="G26" s="29">
        <f t="shared" si="0"/>
        <v>20</v>
      </c>
      <c r="H26" s="29">
        <f t="shared" si="0"/>
        <v>2</v>
      </c>
      <c r="I26" s="29">
        <f t="shared" si="0"/>
        <v>9</v>
      </c>
      <c r="J26" s="29">
        <f t="shared" si="0"/>
        <v>14</v>
      </c>
      <c r="K26" s="29">
        <f t="shared" si="0"/>
        <v>22</v>
      </c>
      <c r="L26" s="29">
        <f t="shared" si="0"/>
        <v>4</v>
      </c>
      <c r="M26" s="29">
        <f t="shared" si="0"/>
        <v>12</v>
      </c>
      <c r="N26" s="29">
        <f t="shared" si="0"/>
        <v>9</v>
      </c>
      <c r="O26" s="29">
        <f t="shared" si="0"/>
        <v>21</v>
      </c>
      <c r="P26" s="29">
        <f t="shared" si="0"/>
        <v>6</v>
      </c>
      <c r="Q26" s="29">
        <f t="shared" si="0"/>
        <v>5</v>
      </c>
      <c r="R26" s="29">
        <f t="shared" si="0"/>
        <v>14</v>
      </c>
      <c r="S26" s="24"/>
    </row>
    <row r="27" spans="1:24" ht="13.5" thickBot="1" x14ac:dyDescent="0.25">
      <c r="A27" s="18"/>
      <c r="B27" s="28" t="s">
        <v>11</v>
      </c>
      <c r="C27" s="30">
        <f>C26</f>
        <v>28</v>
      </c>
      <c r="D27" s="30">
        <f>D26</f>
        <v>13</v>
      </c>
      <c r="E27" s="30">
        <f>E26</f>
        <v>11</v>
      </c>
      <c r="F27" s="30">
        <f>F26</f>
        <v>7</v>
      </c>
      <c r="G27" s="30">
        <f t="shared" ref="G27:R27" si="1">SUM(C27,G26)</f>
        <v>48</v>
      </c>
      <c r="H27" s="30">
        <f t="shared" si="1"/>
        <v>15</v>
      </c>
      <c r="I27" s="30">
        <f t="shared" si="1"/>
        <v>20</v>
      </c>
      <c r="J27" s="30">
        <f t="shared" si="1"/>
        <v>21</v>
      </c>
      <c r="K27" s="30">
        <f t="shared" si="1"/>
        <v>70</v>
      </c>
      <c r="L27" s="30">
        <f t="shared" si="1"/>
        <v>19</v>
      </c>
      <c r="M27" s="30">
        <f t="shared" si="1"/>
        <v>32</v>
      </c>
      <c r="N27" s="30">
        <f t="shared" si="1"/>
        <v>30</v>
      </c>
      <c r="O27" s="31">
        <f t="shared" si="1"/>
        <v>91</v>
      </c>
      <c r="P27" s="30">
        <f t="shared" si="1"/>
        <v>25</v>
      </c>
      <c r="Q27" s="30">
        <f t="shared" si="1"/>
        <v>37</v>
      </c>
      <c r="R27" s="32">
        <f t="shared" si="1"/>
        <v>44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05" t="s">
        <v>39</v>
      </c>
      <c r="D29" s="199"/>
      <c r="E29" s="200"/>
      <c r="F29" s="4">
        <v>14</v>
      </c>
      <c r="G29" s="205" t="s">
        <v>166</v>
      </c>
      <c r="H29" s="199"/>
      <c r="I29" s="200"/>
      <c r="J29" s="4">
        <v>2</v>
      </c>
      <c r="K29" s="205" t="s">
        <v>126</v>
      </c>
      <c r="L29" s="199"/>
      <c r="M29" s="200"/>
      <c r="N29" s="4">
        <v>12</v>
      </c>
      <c r="O29" s="205" t="s">
        <v>218</v>
      </c>
      <c r="P29" s="199"/>
      <c r="Q29" s="200"/>
      <c r="R29" s="5">
        <v>1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33</v>
      </c>
      <c r="B31" s="86" t="str">
        <f t="shared" si="2"/>
        <v>Gary Boettcher</v>
      </c>
      <c r="C31" s="12">
        <v>3</v>
      </c>
      <c r="D31" s="13">
        <v>0</v>
      </c>
      <c r="E31" s="13">
        <v>3</v>
      </c>
      <c r="F31" s="14">
        <v>0</v>
      </c>
      <c r="G31" s="12"/>
      <c r="H31" s="13"/>
      <c r="I31" s="13"/>
      <c r="J31" s="14"/>
      <c r="K31" s="12"/>
      <c r="L31" s="13"/>
      <c r="M31" s="13"/>
      <c r="N31" s="14"/>
      <c r="O31" s="15">
        <v>0</v>
      </c>
      <c r="P31" s="13">
        <v>0</v>
      </c>
      <c r="Q31" s="13">
        <v>0</v>
      </c>
      <c r="R31" s="16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3</v>
      </c>
      <c r="B32" s="86" t="str">
        <f t="shared" si="2"/>
        <v>Steve Guerra</v>
      </c>
      <c r="C32" s="12"/>
      <c r="D32" s="13"/>
      <c r="E32" s="13"/>
      <c r="F32" s="14"/>
      <c r="G32" s="12">
        <v>4</v>
      </c>
      <c r="H32" s="13">
        <v>1</v>
      </c>
      <c r="I32" s="13">
        <v>1</v>
      </c>
      <c r="J32" s="14">
        <v>1</v>
      </c>
      <c r="K32" s="12">
        <v>3</v>
      </c>
      <c r="L32" s="13">
        <v>1</v>
      </c>
      <c r="M32" s="13">
        <v>1</v>
      </c>
      <c r="N32" s="14">
        <v>1</v>
      </c>
      <c r="O32" s="15">
        <v>1</v>
      </c>
      <c r="P32" s="13">
        <v>0</v>
      </c>
      <c r="Q32" s="13">
        <v>0</v>
      </c>
      <c r="R32" s="16">
        <v>0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32</v>
      </c>
      <c r="B33" s="86" t="str">
        <f t="shared" si="2"/>
        <v>Matt McCoy</v>
      </c>
      <c r="C33" s="12">
        <v>3</v>
      </c>
      <c r="D33" s="13">
        <v>2</v>
      </c>
      <c r="E33" s="13">
        <v>1</v>
      </c>
      <c r="F33" s="14">
        <v>0</v>
      </c>
      <c r="G33" s="12">
        <v>3</v>
      </c>
      <c r="H33" s="13">
        <v>2</v>
      </c>
      <c r="I33" s="13">
        <v>0</v>
      </c>
      <c r="J33" s="14">
        <v>0</v>
      </c>
      <c r="K33" s="12">
        <v>4</v>
      </c>
      <c r="L33" s="13">
        <v>0</v>
      </c>
      <c r="M33" s="13">
        <v>0</v>
      </c>
      <c r="N33" s="14">
        <v>1</v>
      </c>
      <c r="O33" s="15">
        <v>4</v>
      </c>
      <c r="P33" s="13">
        <v>1</v>
      </c>
      <c r="Q33" s="13">
        <v>1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42</v>
      </c>
      <c r="B34" s="86" t="str">
        <f t="shared" si="2"/>
        <v>Chris Peterson</v>
      </c>
      <c r="C34" s="12">
        <v>1</v>
      </c>
      <c r="D34" s="13">
        <v>0</v>
      </c>
      <c r="E34" s="13">
        <v>0</v>
      </c>
      <c r="F34" s="14">
        <v>0</v>
      </c>
      <c r="G34" s="12"/>
      <c r="H34" s="13"/>
      <c r="I34" s="13"/>
      <c r="J34" s="14"/>
      <c r="K34" s="12"/>
      <c r="L34" s="13"/>
      <c r="M34" s="13"/>
      <c r="N34" s="14"/>
      <c r="O34" s="15">
        <v>3</v>
      </c>
      <c r="P34" s="13">
        <v>0</v>
      </c>
      <c r="Q34" s="13">
        <v>1</v>
      </c>
      <c r="R34" s="1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9</v>
      </c>
      <c r="B35" s="86" t="str">
        <f t="shared" si="2"/>
        <v>Riley Schmitz</v>
      </c>
      <c r="C35" s="12">
        <v>4</v>
      </c>
      <c r="D35" s="13">
        <v>0</v>
      </c>
      <c r="E35" s="13">
        <v>4</v>
      </c>
      <c r="F35" s="14">
        <v>4</v>
      </c>
      <c r="G35" s="12"/>
      <c r="H35" s="13"/>
      <c r="I35" s="13"/>
      <c r="J35" s="14"/>
      <c r="K35" s="12"/>
      <c r="L35" s="13"/>
      <c r="M35" s="13"/>
      <c r="N35" s="14"/>
      <c r="O35" s="15">
        <v>2</v>
      </c>
      <c r="P35" s="13">
        <v>1</v>
      </c>
      <c r="Q35" s="13">
        <v>1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15</v>
      </c>
      <c r="B36" s="86" t="str">
        <f t="shared" si="2"/>
        <v>Ben Goodrich</v>
      </c>
      <c r="C36" s="12"/>
      <c r="D36" s="13"/>
      <c r="E36" s="13"/>
      <c r="F36" s="14"/>
      <c r="G36" s="12">
        <v>4</v>
      </c>
      <c r="H36" s="13">
        <v>1</v>
      </c>
      <c r="I36" s="13">
        <v>3</v>
      </c>
      <c r="J36" s="14">
        <v>1</v>
      </c>
      <c r="K36" s="12">
        <v>4</v>
      </c>
      <c r="L36" s="13">
        <v>2</v>
      </c>
      <c r="M36" s="13">
        <v>1</v>
      </c>
      <c r="N36" s="14">
        <v>4</v>
      </c>
      <c r="O36" s="15">
        <v>4</v>
      </c>
      <c r="P36" s="13">
        <v>2</v>
      </c>
      <c r="Q36" s="13">
        <v>1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14</v>
      </c>
      <c r="B37" s="86" t="str">
        <f t="shared" si="2"/>
        <v>Robert Moore</v>
      </c>
      <c r="C37" s="12">
        <v>2</v>
      </c>
      <c r="D37" s="13">
        <v>1</v>
      </c>
      <c r="E37" s="13">
        <v>0</v>
      </c>
      <c r="F37" s="14">
        <v>0</v>
      </c>
      <c r="G37" s="12">
        <v>3</v>
      </c>
      <c r="H37" s="13">
        <v>1</v>
      </c>
      <c r="I37" s="13">
        <v>1</v>
      </c>
      <c r="J37" s="14">
        <v>0</v>
      </c>
      <c r="K37" s="12">
        <v>3</v>
      </c>
      <c r="L37" s="13">
        <v>0</v>
      </c>
      <c r="M37" s="13">
        <v>1</v>
      </c>
      <c r="N37" s="14">
        <v>0</v>
      </c>
      <c r="O37" s="15">
        <v>0</v>
      </c>
      <c r="P37" s="13">
        <v>0</v>
      </c>
      <c r="Q37" s="13">
        <v>0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1</v>
      </c>
      <c r="B38" s="86" t="str">
        <f t="shared" si="2"/>
        <v>Deanna Callender</v>
      </c>
      <c r="C38" s="12">
        <v>4</v>
      </c>
      <c r="D38" s="13">
        <v>0</v>
      </c>
      <c r="E38" s="13">
        <v>2</v>
      </c>
      <c r="F38" s="14">
        <v>2</v>
      </c>
      <c r="G38" s="12"/>
      <c r="H38" s="13"/>
      <c r="I38" s="13"/>
      <c r="J38" s="14"/>
      <c r="K38" s="12"/>
      <c r="L38" s="13"/>
      <c r="M38" s="13"/>
      <c r="N38" s="14"/>
      <c r="O38" s="15">
        <v>1</v>
      </c>
      <c r="P38" s="13">
        <v>0</v>
      </c>
      <c r="Q38" s="13">
        <v>1</v>
      </c>
      <c r="R38" s="16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11</v>
      </c>
      <c r="B39" s="86" t="str">
        <f t="shared" si="2"/>
        <v>Evan Van Duyne</v>
      </c>
      <c r="C39" s="12"/>
      <c r="D39" s="13"/>
      <c r="E39" s="13"/>
      <c r="F39" s="14"/>
      <c r="G39" s="12">
        <v>4</v>
      </c>
      <c r="H39" s="13">
        <v>1</v>
      </c>
      <c r="I39" s="13">
        <v>1</v>
      </c>
      <c r="J39" s="14">
        <v>4</v>
      </c>
      <c r="K39" s="12">
        <v>4</v>
      </c>
      <c r="L39" s="13">
        <v>1</v>
      </c>
      <c r="M39" s="13">
        <v>1</v>
      </c>
      <c r="N39" s="14">
        <v>5</v>
      </c>
      <c r="O39" s="15">
        <v>4</v>
      </c>
      <c r="P39" s="13">
        <v>2</v>
      </c>
      <c r="Q39" s="13">
        <v>0</v>
      </c>
      <c r="R39" s="16">
        <v>2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5</v>
      </c>
      <c r="B40" s="86" t="str">
        <f t="shared" si="2"/>
        <v>Patrick Lemke</v>
      </c>
      <c r="C40" s="12">
        <v>4</v>
      </c>
      <c r="D40" s="13">
        <v>0</v>
      </c>
      <c r="E40" s="13">
        <v>1</v>
      </c>
      <c r="F40" s="14">
        <v>0</v>
      </c>
      <c r="G40" s="12">
        <v>4</v>
      </c>
      <c r="H40" s="13">
        <v>1</v>
      </c>
      <c r="I40" s="13">
        <v>3</v>
      </c>
      <c r="J40" s="14">
        <v>1</v>
      </c>
      <c r="K40" s="12">
        <v>4</v>
      </c>
      <c r="L40" s="13">
        <v>0</v>
      </c>
      <c r="M40" s="13">
        <v>3</v>
      </c>
      <c r="N40" s="14">
        <v>3</v>
      </c>
      <c r="O40" s="15">
        <v>2</v>
      </c>
      <c r="P40" s="13">
        <v>0</v>
      </c>
      <c r="Q40" s="13">
        <v>2</v>
      </c>
      <c r="R40" s="16">
        <v>0</v>
      </c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50"/>
      <c r="E46" s="150"/>
      <c r="F46" s="14"/>
      <c r="G46" s="12"/>
      <c r="H46" s="150"/>
      <c r="I46" s="150"/>
      <c r="J46" s="14"/>
      <c r="K46" s="12"/>
      <c r="L46" s="150"/>
      <c r="M46" s="150"/>
      <c r="N46" s="14"/>
      <c r="O46" s="15"/>
      <c r="P46" s="150"/>
      <c r="Q46" s="150"/>
      <c r="R46" s="14"/>
      <c r="S46" s="17"/>
      <c r="U46" s="43"/>
      <c r="V46" s="39"/>
      <c r="W46" s="39"/>
      <c r="X46" s="39"/>
    </row>
    <row r="47" spans="1:24" s="151" customFormat="1" x14ac:dyDescent="0.2">
      <c r="A47" s="83">
        <f t="shared" si="2"/>
        <v>0</v>
      </c>
      <c r="B47" s="86">
        <f t="shared" si="2"/>
        <v>0</v>
      </c>
      <c r="C47" s="12"/>
      <c r="D47" s="150"/>
      <c r="E47" s="150"/>
      <c r="F47" s="14"/>
      <c r="G47" s="12"/>
      <c r="H47" s="150"/>
      <c r="I47" s="150"/>
      <c r="J47" s="14"/>
      <c r="K47" s="12"/>
      <c r="L47" s="150"/>
      <c r="M47" s="150"/>
      <c r="N47" s="14"/>
      <c r="O47" s="15"/>
      <c r="P47" s="150"/>
      <c r="Q47" s="150"/>
      <c r="R47" s="14"/>
      <c r="S47" s="17"/>
      <c r="U47" s="43"/>
      <c r="V47" s="39"/>
      <c r="W47" s="39"/>
      <c r="X47" s="39"/>
    </row>
    <row r="48" spans="1:24" s="151" customFormat="1" x14ac:dyDescent="0.2">
      <c r="A48" s="83">
        <f t="shared" si="2"/>
        <v>0</v>
      </c>
      <c r="B48" s="86">
        <f t="shared" si="2"/>
        <v>0</v>
      </c>
      <c r="C48" s="12"/>
      <c r="D48" s="150"/>
      <c r="E48" s="150"/>
      <c r="F48" s="14"/>
      <c r="G48" s="12"/>
      <c r="H48" s="150"/>
      <c r="I48" s="150"/>
      <c r="J48" s="14"/>
      <c r="K48" s="12"/>
      <c r="L48" s="150"/>
      <c r="M48" s="150"/>
      <c r="N48" s="14"/>
      <c r="O48" s="15"/>
      <c r="P48" s="150"/>
      <c r="Q48" s="150"/>
      <c r="R48" s="14"/>
      <c r="S48" s="17"/>
      <c r="U48" s="43"/>
      <c r="V48" s="39"/>
      <c r="W48" s="39"/>
      <c r="X48" s="39"/>
    </row>
    <row r="49" spans="1:30" s="151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6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Dan Eliason</v>
      </c>
      <c r="C50" s="20">
        <v>21</v>
      </c>
      <c r="D50" s="21">
        <v>3</v>
      </c>
      <c r="E50" s="21">
        <v>11</v>
      </c>
      <c r="F50" s="22">
        <v>6</v>
      </c>
      <c r="G50" s="20">
        <v>22</v>
      </c>
      <c r="H50" s="21">
        <v>7</v>
      </c>
      <c r="I50" s="21">
        <v>9</v>
      </c>
      <c r="J50" s="22">
        <v>7</v>
      </c>
      <c r="K50" s="20">
        <v>22</v>
      </c>
      <c r="L50" s="21">
        <v>4</v>
      </c>
      <c r="M50" s="21">
        <v>7</v>
      </c>
      <c r="N50" s="22">
        <v>14</v>
      </c>
      <c r="O50" s="20">
        <v>21</v>
      </c>
      <c r="P50" s="21">
        <v>6</v>
      </c>
      <c r="Q50" s="21">
        <v>7</v>
      </c>
      <c r="R50" s="23">
        <v>2</v>
      </c>
      <c r="S50" s="24"/>
      <c r="U50" s="39"/>
      <c r="V50" s="39"/>
      <c r="W50" s="39"/>
      <c r="X50" s="39"/>
    </row>
    <row r="51" spans="1:30" x14ac:dyDescent="0.2">
      <c r="A51" s="18"/>
      <c r="B51" s="16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51" customFormat="1" ht="13.5" thickBot="1" x14ac:dyDescent="0.25">
      <c r="A53" s="18"/>
      <c r="B53" s="16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21</v>
      </c>
      <c r="D54" s="29">
        <f t="shared" si="3"/>
        <v>3</v>
      </c>
      <c r="E54" s="29">
        <f t="shared" si="3"/>
        <v>11</v>
      </c>
      <c r="F54" s="29">
        <f t="shared" si="3"/>
        <v>6</v>
      </c>
      <c r="G54" s="29">
        <f t="shared" si="3"/>
        <v>22</v>
      </c>
      <c r="H54" s="29">
        <f t="shared" si="3"/>
        <v>7</v>
      </c>
      <c r="I54" s="29">
        <f t="shared" si="3"/>
        <v>9</v>
      </c>
      <c r="J54" s="29">
        <f t="shared" si="3"/>
        <v>7</v>
      </c>
      <c r="K54" s="29">
        <f t="shared" si="3"/>
        <v>22</v>
      </c>
      <c r="L54" s="29">
        <f t="shared" si="3"/>
        <v>4</v>
      </c>
      <c r="M54" s="29">
        <f t="shared" si="3"/>
        <v>7</v>
      </c>
      <c r="N54" s="29">
        <f t="shared" si="3"/>
        <v>14</v>
      </c>
      <c r="O54" s="29">
        <f t="shared" si="3"/>
        <v>21</v>
      </c>
      <c r="P54" s="29">
        <f t="shared" si="3"/>
        <v>6</v>
      </c>
      <c r="Q54" s="29">
        <f t="shared" si="3"/>
        <v>7</v>
      </c>
      <c r="R54" s="29">
        <f t="shared" si="3"/>
        <v>2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112</v>
      </c>
      <c r="D55" s="30">
        <f>SUM(P27,D54)</f>
        <v>28</v>
      </c>
      <c r="E55" s="30">
        <f>SUM(Q27,E54)</f>
        <v>48</v>
      </c>
      <c r="F55" s="30">
        <f>SUM(R27,F54)</f>
        <v>50</v>
      </c>
      <c r="G55" s="30">
        <f t="shared" ref="G55:R55" si="4">SUM(C55,G54)</f>
        <v>134</v>
      </c>
      <c r="H55" s="30">
        <f t="shared" si="4"/>
        <v>35</v>
      </c>
      <c r="I55" s="30">
        <f t="shared" si="4"/>
        <v>57</v>
      </c>
      <c r="J55" s="30">
        <f t="shared" si="4"/>
        <v>57</v>
      </c>
      <c r="K55" s="30">
        <f t="shared" si="4"/>
        <v>156</v>
      </c>
      <c r="L55" s="30">
        <f t="shared" si="4"/>
        <v>39</v>
      </c>
      <c r="M55" s="30">
        <f t="shared" si="4"/>
        <v>64</v>
      </c>
      <c r="N55" s="30">
        <f t="shared" si="4"/>
        <v>71</v>
      </c>
      <c r="O55" s="31">
        <f t="shared" si="4"/>
        <v>177</v>
      </c>
      <c r="P55" s="30">
        <f t="shared" si="4"/>
        <v>45</v>
      </c>
      <c r="Q55" s="30">
        <f t="shared" si="4"/>
        <v>71</v>
      </c>
      <c r="R55" s="32">
        <f t="shared" si="4"/>
        <v>73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8" t="s">
        <v>220</v>
      </c>
      <c r="D57" s="199"/>
      <c r="E57" s="200"/>
      <c r="F57" s="49">
        <v>5</v>
      </c>
      <c r="G57" s="198"/>
      <c r="H57" s="199"/>
      <c r="I57" s="200"/>
      <c r="J57" s="49"/>
      <c r="K57" s="198"/>
      <c r="L57" s="199"/>
      <c r="M57" s="204"/>
      <c r="N57" s="50"/>
      <c r="O57" s="51" t="s">
        <v>14</v>
      </c>
      <c r="P57" s="52"/>
      <c r="Q57" s="4"/>
      <c r="R57" s="53">
        <f>SUM(F1,J1,N1,R1,F29,J29,N29,R29,F57,J57,N57)</f>
        <v>64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390</v>
      </c>
      <c r="AB58" s="57" t="s">
        <v>34</v>
      </c>
      <c r="AC58" s="57" t="s">
        <v>22</v>
      </c>
      <c r="AD58" s="104" t="s">
        <v>46</v>
      </c>
    </row>
    <row r="59" spans="1:30" ht="13.5" thickTop="1" x14ac:dyDescent="0.2">
      <c r="A59" s="83" t="str">
        <f t="shared" ref="A59:A76" si="5">A3</f>
        <v>33</v>
      </c>
      <c r="B59" s="86" t="str">
        <f t="shared" ref="B59:B76" si="6">B31</f>
        <v>Gary Boettcher</v>
      </c>
      <c r="C59" s="12">
        <v>1</v>
      </c>
      <c r="D59" s="13">
        <v>0</v>
      </c>
      <c r="E59" s="13">
        <v>1</v>
      </c>
      <c r="F59" s="14">
        <v>0</v>
      </c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7</v>
      </c>
      <c r="P59" s="88">
        <f>SUM(D3,H3,L3,P3,D31,H31,L31,P31,D59,H59,L59)</f>
        <v>0</v>
      </c>
      <c r="Q59" s="88">
        <f>SUM(E3,I3,M3,Q3,E31,I31,M31,Q31,E59,I59,M59)</f>
        <v>7</v>
      </c>
      <c r="R59" s="89">
        <f>SUM(F3,J3,N3,R3,F31,J31,N31,R31,F59,J59,N59)</f>
        <v>0</v>
      </c>
      <c r="S59" s="84">
        <f>IF(O59=0,0,AVERAGE(P59/O59))</f>
        <v>0</v>
      </c>
      <c r="U59" s="43" t="s">
        <v>245</v>
      </c>
      <c r="V59" s="86" t="s">
        <v>137</v>
      </c>
      <c r="W59" s="59">
        <v>0</v>
      </c>
      <c r="X59" s="59" t="s">
        <v>391</v>
      </c>
      <c r="Y59" s="60">
        <v>0</v>
      </c>
      <c r="Z59" s="60" t="s">
        <v>164</v>
      </c>
      <c r="AA59" s="60">
        <v>0</v>
      </c>
      <c r="AB59" s="60" t="s">
        <v>114</v>
      </c>
      <c r="AC59" s="59">
        <v>5</v>
      </c>
      <c r="AD59" s="105">
        <v>0</v>
      </c>
    </row>
    <row r="60" spans="1:30" x14ac:dyDescent="0.2">
      <c r="A60" s="83" t="str">
        <f t="shared" si="5"/>
        <v>3</v>
      </c>
      <c r="B60" s="86" t="str">
        <f t="shared" si="6"/>
        <v>Steve Guerra</v>
      </c>
      <c r="C60" s="12">
        <v>4</v>
      </c>
      <c r="D60" s="13">
        <v>0</v>
      </c>
      <c r="E60" s="13">
        <v>2</v>
      </c>
      <c r="F60" s="14">
        <v>0</v>
      </c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26</v>
      </c>
      <c r="P60" s="56">
        <f t="shared" si="7"/>
        <v>6</v>
      </c>
      <c r="Q60" s="56">
        <f t="shared" si="7"/>
        <v>6</v>
      </c>
      <c r="R60" s="91">
        <f t="shared" si="7"/>
        <v>13</v>
      </c>
      <c r="S60" s="85">
        <f t="shared" ref="S60:S76" si="8">IF(O60=0,0,AVERAGE(P60/O60))</f>
        <v>0.23076923076923078</v>
      </c>
      <c r="U60" s="43" t="s">
        <v>254</v>
      </c>
      <c r="V60" s="86" t="s">
        <v>315</v>
      </c>
      <c r="W60" s="59">
        <v>13</v>
      </c>
      <c r="X60" s="59">
        <v>13</v>
      </c>
      <c r="Y60" s="60">
        <v>0.23076923076923078</v>
      </c>
      <c r="Z60" s="60" t="s">
        <v>114</v>
      </c>
      <c r="AA60" s="60">
        <v>1.625</v>
      </c>
      <c r="AB60" s="60" t="s">
        <v>114</v>
      </c>
      <c r="AC60" s="59">
        <v>8</v>
      </c>
      <c r="AD60" s="105">
        <v>0.23076923076923078</v>
      </c>
    </row>
    <row r="61" spans="1:30" x14ac:dyDescent="0.2">
      <c r="A61" s="83" t="str">
        <f t="shared" si="5"/>
        <v>32</v>
      </c>
      <c r="B61" s="86" t="str">
        <f t="shared" si="6"/>
        <v>Matt McCoy</v>
      </c>
      <c r="C61" s="12">
        <v>4</v>
      </c>
      <c r="D61" s="13">
        <v>1</v>
      </c>
      <c r="E61" s="13">
        <v>3</v>
      </c>
      <c r="F61" s="14">
        <v>0</v>
      </c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31</v>
      </c>
      <c r="P61" s="56">
        <f t="shared" si="9"/>
        <v>10</v>
      </c>
      <c r="Q61" s="56">
        <f t="shared" si="9"/>
        <v>9</v>
      </c>
      <c r="R61" s="91">
        <f t="shared" si="9"/>
        <v>1</v>
      </c>
      <c r="S61" s="85">
        <f t="shared" si="8"/>
        <v>0.32258064516129031</v>
      </c>
      <c r="U61" s="43" t="s">
        <v>251</v>
      </c>
      <c r="V61" s="86" t="s">
        <v>117</v>
      </c>
      <c r="W61" s="59">
        <v>1</v>
      </c>
      <c r="X61" s="59">
        <v>1</v>
      </c>
      <c r="Y61" s="60">
        <v>0.32258064516129031</v>
      </c>
      <c r="Z61" s="60" t="s">
        <v>114</v>
      </c>
      <c r="AA61" s="60">
        <v>0.1111111111111111</v>
      </c>
      <c r="AB61" s="60" t="s">
        <v>114</v>
      </c>
      <c r="AC61" s="59">
        <v>9</v>
      </c>
      <c r="AD61" s="105">
        <v>0.32258064516129031</v>
      </c>
    </row>
    <row r="62" spans="1:30" x14ac:dyDescent="0.2">
      <c r="A62" s="83" t="str">
        <f t="shared" si="5"/>
        <v>42</v>
      </c>
      <c r="B62" s="86" t="str">
        <f t="shared" si="6"/>
        <v>Chris Peterson</v>
      </c>
      <c r="C62" s="12">
        <v>1</v>
      </c>
      <c r="D62" s="13">
        <v>0</v>
      </c>
      <c r="E62" s="13">
        <v>0</v>
      </c>
      <c r="F62" s="14">
        <v>0</v>
      </c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9</v>
      </c>
      <c r="P62" s="56">
        <f t="shared" si="10"/>
        <v>1</v>
      </c>
      <c r="Q62" s="56">
        <f t="shared" si="10"/>
        <v>3</v>
      </c>
      <c r="R62" s="91">
        <f t="shared" si="10"/>
        <v>0</v>
      </c>
      <c r="S62" s="85">
        <f t="shared" si="8"/>
        <v>0.1111111111111111</v>
      </c>
      <c r="U62" s="43" t="s">
        <v>193</v>
      </c>
      <c r="V62" s="86" t="s">
        <v>209</v>
      </c>
      <c r="W62" s="59">
        <v>0</v>
      </c>
      <c r="X62" s="59" t="s">
        <v>391</v>
      </c>
      <c r="Y62" s="60">
        <v>0.1111111111111111</v>
      </c>
      <c r="Z62" s="60" t="s">
        <v>164</v>
      </c>
      <c r="AA62" s="60">
        <v>0</v>
      </c>
      <c r="AB62" s="60" t="s">
        <v>114</v>
      </c>
      <c r="AC62" s="59">
        <v>6</v>
      </c>
      <c r="AD62" s="105">
        <v>0.05</v>
      </c>
    </row>
    <row r="63" spans="1:30" x14ac:dyDescent="0.2">
      <c r="A63" s="83" t="str">
        <f t="shared" si="5"/>
        <v>9</v>
      </c>
      <c r="B63" s="86" t="str">
        <f t="shared" si="6"/>
        <v>Riley Schmitz</v>
      </c>
      <c r="C63" s="12">
        <v>2</v>
      </c>
      <c r="D63" s="13">
        <v>0</v>
      </c>
      <c r="E63" s="13">
        <v>2</v>
      </c>
      <c r="F63" s="14">
        <v>1</v>
      </c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11</v>
      </c>
      <c r="P63" s="56">
        <f t="shared" si="11"/>
        <v>1</v>
      </c>
      <c r="Q63" s="56">
        <f t="shared" si="11"/>
        <v>10</v>
      </c>
      <c r="R63" s="91">
        <f t="shared" si="11"/>
        <v>5</v>
      </c>
      <c r="S63" s="85">
        <f t="shared" si="8"/>
        <v>9.0909090909090912E-2</v>
      </c>
      <c r="U63" s="43" t="s">
        <v>128</v>
      </c>
      <c r="V63" s="86" t="s">
        <v>369</v>
      </c>
      <c r="W63" s="59">
        <v>5</v>
      </c>
      <c r="X63" s="59">
        <v>5</v>
      </c>
      <c r="Y63" s="60">
        <v>9.0909090909090912E-2</v>
      </c>
      <c r="Z63" s="60" t="s">
        <v>164</v>
      </c>
      <c r="AA63" s="60">
        <v>0.83333333333333337</v>
      </c>
      <c r="AB63" s="60" t="s">
        <v>114</v>
      </c>
      <c r="AC63" s="59">
        <v>6</v>
      </c>
      <c r="AD63" s="105">
        <v>0.05</v>
      </c>
    </row>
    <row r="64" spans="1:30" x14ac:dyDescent="0.2">
      <c r="A64" s="83" t="str">
        <f t="shared" si="5"/>
        <v>15</v>
      </c>
      <c r="B64" s="86" t="str">
        <f t="shared" si="6"/>
        <v>Ben Goodrich</v>
      </c>
      <c r="C64" s="12">
        <v>1</v>
      </c>
      <c r="D64" s="13">
        <v>0</v>
      </c>
      <c r="E64" s="13">
        <v>1</v>
      </c>
      <c r="F64" s="14">
        <v>1</v>
      </c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27</v>
      </c>
      <c r="P64" s="56">
        <f t="shared" si="12"/>
        <v>12</v>
      </c>
      <c r="Q64" s="56">
        <f t="shared" si="12"/>
        <v>11</v>
      </c>
      <c r="R64" s="91">
        <f t="shared" si="12"/>
        <v>16</v>
      </c>
      <c r="S64" s="85">
        <f t="shared" si="8"/>
        <v>0.44444444444444442</v>
      </c>
      <c r="U64" s="43" t="s">
        <v>242</v>
      </c>
      <c r="V64" s="86" t="s">
        <v>118</v>
      </c>
      <c r="W64" s="59">
        <v>16</v>
      </c>
      <c r="X64" s="59">
        <v>16</v>
      </c>
      <c r="Y64" s="60">
        <v>0.44444444444444442</v>
      </c>
      <c r="Z64" s="60" t="s">
        <v>114</v>
      </c>
      <c r="AA64" s="60">
        <v>2</v>
      </c>
      <c r="AB64" s="60" t="s">
        <v>114</v>
      </c>
      <c r="AC64" s="59">
        <v>8</v>
      </c>
      <c r="AD64" s="105">
        <v>0.44444444444444442</v>
      </c>
    </row>
    <row r="65" spans="1:30" x14ac:dyDescent="0.2">
      <c r="A65" s="83" t="str">
        <f t="shared" si="5"/>
        <v>14</v>
      </c>
      <c r="B65" s="86" t="str">
        <f t="shared" si="6"/>
        <v>Robert Moore</v>
      </c>
      <c r="C65" s="12">
        <v>2</v>
      </c>
      <c r="D65" s="13">
        <v>1</v>
      </c>
      <c r="E65" s="13">
        <v>1</v>
      </c>
      <c r="F65" s="14">
        <v>0</v>
      </c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21</v>
      </c>
      <c r="P65" s="56">
        <f t="shared" si="13"/>
        <v>4</v>
      </c>
      <c r="Q65" s="56">
        <f t="shared" si="13"/>
        <v>10</v>
      </c>
      <c r="R65" s="91">
        <f t="shared" si="13"/>
        <v>0</v>
      </c>
      <c r="S65" s="85">
        <f t="shared" si="8"/>
        <v>0.19047619047619047</v>
      </c>
      <c r="U65" s="43" t="s">
        <v>270</v>
      </c>
      <c r="V65" s="86" t="s">
        <v>370</v>
      </c>
      <c r="W65" s="59">
        <v>0</v>
      </c>
      <c r="X65" s="59" t="s">
        <v>391</v>
      </c>
      <c r="Y65" s="60">
        <v>0.19047619047619047</v>
      </c>
      <c r="Z65" s="60" t="s">
        <v>114</v>
      </c>
      <c r="AA65" s="60">
        <v>0</v>
      </c>
      <c r="AB65" s="60" t="s">
        <v>114</v>
      </c>
      <c r="AC65" s="59">
        <v>9</v>
      </c>
      <c r="AD65" s="105">
        <v>0.19047619047619047</v>
      </c>
    </row>
    <row r="66" spans="1:30" x14ac:dyDescent="0.2">
      <c r="A66" s="83" t="str">
        <f t="shared" si="5"/>
        <v>1</v>
      </c>
      <c r="B66" s="86" t="str">
        <f t="shared" si="6"/>
        <v>Deanna Callender</v>
      </c>
      <c r="C66" s="12">
        <v>0</v>
      </c>
      <c r="D66" s="13">
        <v>0</v>
      </c>
      <c r="E66" s="13">
        <v>0</v>
      </c>
      <c r="F66" s="14">
        <v>0</v>
      </c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8</v>
      </c>
      <c r="P66" s="56">
        <f t="shared" si="14"/>
        <v>0</v>
      </c>
      <c r="Q66" s="56">
        <f t="shared" si="14"/>
        <v>4</v>
      </c>
      <c r="R66" s="91">
        <f t="shared" si="14"/>
        <v>3</v>
      </c>
      <c r="S66" s="85">
        <f t="shared" si="8"/>
        <v>0</v>
      </c>
      <c r="U66" s="43" t="s">
        <v>136</v>
      </c>
      <c r="V66" s="86" t="s">
        <v>206</v>
      </c>
      <c r="W66" s="59">
        <v>3</v>
      </c>
      <c r="X66" s="59">
        <v>3</v>
      </c>
      <c r="Y66" s="60">
        <v>0</v>
      </c>
      <c r="Z66" s="60" t="s">
        <v>164</v>
      </c>
      <c r="AA66" s="60">
        <v>0.6</v>
      </c>
      <c r="AB66" s="60" t="s">
        <v>114</v>
      </c>
      <c r="AC66" s="59">
        <v>5</v>
      </c>
      <c r="AD66" s="105">
        <v>0</v>
      </c>
    </row>
    <row r="67" spans="1:30" x14ac:dyDescent="0.2">
      <c r="A67" s="83" t="str">
        <f t="shared" si="5"/>
        <v>11</v>
      </c>
      <c r="B67" s="86" t="str">
        <f t="shared" si="6"/>
        <v>Evan Van Duyne</v>
      </c>
      <c r="C67" s="12">
        <v>3</v>
      </c>
      <c r="D67" s="13">
        <v>0</v>
      </c>
      <c r="E67" s="13">
        <v>2</v>
      </c>
      <c r="F67" s="14">
        <v>6</v>
      </c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27</v>
      </c>
      <c r="P67" s="56">
        <f t="shared" si="15"/>
        <v>7</v>
      </c>
      <c r="Q67" s="56">
        <f t="shared" si="15"/>
        <v>11</v>
      </c>
      <c r="R67" s="91">
        <f t="shared" si="15"/>
        <v>36</v>
      </c>
      <c r="S67" s="85">
        <f t="shared" si="8"/>
        <v>0.25925925925925924</v>
      </c>
      <c r="U67" s="43" t="s">
        <v>135</v>
      </c>
      <c r="V67" s="86" t="s">
        <v>163</v>
      </c>
      <c r="W67" s="59">
        <v>36</v>
      </c>
      <c r="X67" s="59">
        <v>36</v>
      </c>
      <c r="Y67" s="60">
        <v>0.25925925925925924</v>
      </c>
      <c r="Z67" s="60" t="s">
        <v>114</v>
      </c>
      <c r="AA67" s="60">
        <v>4.5</v>
      </c>
      <c r="AB67" s="60" t="s">
        <v>114</v>
      </c>
      <c r="AC67" s="59">
        <v>8</v>
      </c>
      <c r="AD67" s="105">
        <v>0.25925925925925924</v>
      </c>
    </row>
    <row r="68" spans="1:30" x14ac:dyDescent="0.2">
      <c r="A68" s="83" t="str">
        <f t="shared" si="5"/>
        <v>5</v>
      </c>
      <c r="B68" s="86" t="str">
        <f t="shared" si="6"/>
        <v>Patrick Lemke</v>
      </c>
      <c r="C68" s="12">
        <v>2</v>
      </c>
      <c r="D68" s="13">
        <v>0</v>
      </c>
      <c r="E68" s="13">
        <v>2</v>
      </c>
      <c r="F68" s="14">
        <v>0</v>
      </c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30</v>
      </c>
      <c r="P68" s="56">
        <f t="shared" si="16"/>
        <v>6</v>
      </c>
      <c r="Q68" s="56">
        <f t="shared" si="16"/>
        <v>14</v>
      </c>
      <c r="R68" s="91">
        <f t="shared" si="16"/>
        <v>7</v>
      </c>
      <c r="S68" s="85">
        <f t="shared" si="8"/>
        <v>0.2</v>
      </c>
      <c r="U68" s="43" t="s">
        <v>141</v>
      </c>
      <c r="V68" s="86" t="s">
        <v>371</v>
      </c>
      <c r="W68" s="59">
        <v>7</v>
      </c>
      <c r="X68" s="59">
        <v>7</v>
      </c>
      <c r="Y68" s="60">
        <v>0.2</v>
      </c>
      <c r="Z68" s="60" t="s">
        <v>114</v>
      </c>
      <c r="AA68" s="60">
        <v>0.77777777777777779</v>
      </c>
      <c r="AB68" s="60" t="s">
        <v>114</v>
      </c>
      <c r="AC68" s="59">
        <v>9</v>
      </c>
      <c r="AD68" s="105">
        <v>0.2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>
        <v>0</v>
      </c>
      <c r="V69" s="86">
        <v>0</v>
      </c>
      <c r="W69" s="59">
        <v>0</v>
      </c>
      <c r="X69" s="59" t="s">
        <v>391</v>
      </c>
      <c r="Y69" s="60">
        <v>0</v>
      </c>
      <c r="Z69" s="60" t="s">
        <v>164</v>
      </c>
      <c r="AA69" s="60">
        <v>0</v>
      </c>
      <c r="AB69" s="60" t="s">
        <v>161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391</v>
      </c>
      <c r="Y70" s="60">
        <v>0</v>
      </c>
      <c r="Z70" s="60" t="s">
        <v>164</v>
      </c>
      <c r="AA70" s="60">
        <v>0</v>
      </c>
      <c r="AB70" s="60" t="s">
        <v>161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391</v>
      </c>
      <c r="Y71" s="60">
        <v>0</v>
      </c>
      <c r="Z71" s="60" t="s">
        <v>164</v>
      </c>
      <c r="AA71" s="60">
        <v>0</v>
      </c>
      <c r="AB71" s="60" t="s">
        <v>161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391</v>
      </c>
      <c r="Y72" s="60">
        <v>0</v>
      </c>
      <c r="Z72" s="60" t="s">
        <v>164</v>
      </c>
      <c r="AA72" s="60">
        <v>0</v>
      </c>
      <c r="AB72" s="60" t="s">
        <v>161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391</v>
      </c>
      <c r="Y73" s="60">
        <v>0</v>
      </c>
      <c r="Z73" s="60" t="s">
        <v>164</v>
      </c>
      <c r="AA73" s="60">
        <v>0</v>
      </c>
      <c r="AB73" s="60" t="s">
        <v>161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7"/>
      <c r="D74" s="158"/>
      <c r="E74" s="158"/>
      <c r="F74" s="159"/>
      <c r="G74" s="157"/>
      <c r="H74" s="158"/>
      <c r="I74" s="158"/>
      <c r="J74" s="159"/>
      <c r="K74" s="157"/>
      <c r="L74" s="158"/>
      <c r="M74" s="158"/>
      <c r="N74" s="15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391</v>
      </c>
      <c r="Y74" s="60">
        <v>0</v>
      </c>
      <c r="Z74" s="60" t="s">
        <v>164</v>
      </c>
      <c r="AA74" s="60">
        <v>0</v>
      </c>
      <c r="AB74" s="60" t="s">
        <v>161</v>
      </c>
      <c r="AC74" s="59">
        <v>0</v>
      </c>
      <c r="AD74" s="105">
        <v>0</v>
      </c>
    </row>
    <row r="75" spans="1:30" s="151" customFormat="1" x14ac:dyDescent="0.2">
      <c r="A75" s="83">
        <f t="shared" si="5"/>
        <v>0</v>
      </c>
      <c r="B75" s="86">
        <f t="shared" si="6"/>
        <v>0</v>
      </c>
      <c r="C75" s="12"/>
      <c r="D75" s="150"/>
      <c r="E75" s="150"/>
      <c r="F75" s="14"/>
      <c r="G75" s="12"/>
      <c r="H75" s="150"/>
      <c r="I75" s="150"/>
      <c r="J75" s="14"/>
      <c r="K75" s="12"/>
      <c r="L75" s="150"/>
      <c r="M75" s="15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391</v>
      </c>
      <c r="Y75" s="60">
        <v>0</v>
      </c>
      <c r="Z75" s="60" t="s">
        <v>164</v>
      </c>
      <c r="AA75" s="60">
        <v>0</v>
      </c>
      <c r="AB75" s="60" t="s">
        <v>161</v>
      </c>
      <c r="AC75" s="59">
        <v>0</v>
      </c>
      <c r="AD75" s="105">
        <v>0</v>
      </c>
    </row>
    <row r="76" spans="1:30" s="151" customFormat="1" x14ac:dyDescent="0.2">
      <c r="A76" s="83">
        <f t="shared" si="5"/>
        <v>0</v>
      </c>
      <c r="B76" s="86">
        <f t="shared" si="6"/>
        <v>0</v>
      </c>
      <c r="C76" s="12"/>
      <c r="D76" s="150"/>
      <c r="E76" s="150"/>
      <c r="F76" s="14"/>
      <c r="G76" s="12"/>
      <c r="H76" s="150"/>
      <c r="I76" s="150"/>
      <c r="J76" s="14"/>
      <c r="K76" s="12"/>
      <c r="L76" s="150"/>
      <c r="M76" s="15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391</v>
      </c>
      <c r="Y76" s="60">
        <v>0</v>
      </c>
      <c r="Z76" s="60" t="s">
        <v>164</v>
      </c>
      <c r="AA76" s="60">
        <v>0</v>
      </c>
      <c r="AB76" s="60" t="s">
        <v>161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Dan Eliason</v>
      </c>
      <c r="C78" s="20">
        <v>20</v>
      </c>
      <c r="D78" s="21">
        <v>2</v>
      </c>
      <c r="E78" s="21">
        <v>14</v>
      </c>
      <c r="F78" s="22">
        <v>8</v>
      </c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197</v>
      </c>
      <c r="P78" s="21">
        <f t="shared" si="25"/>
        <v>47</v>
      </c>
      <c r="Q78" s="162">
        <f t="shared" si="25"/>
        <v>85</v>
      </c>
      <c r="R78" s="161"/>
      <c r="S78" s="163">
        <f>SUM(Q78/O78)</f>
        <v>0.43147208121827413</v>
      </c>
      <c r="V78" s="56" t="s">
        <v>23</v>
      </c>
      <c r="W78" s="59">
        <v>81</v>
      </c>
      <c r="X78" s="59">
        <v>81</v>
      </c>
      <c r="Y78" s="61"/>
      <c r="Z78" s="61"/>
      <c r="AA78" s="61"/>
      <c r="AB78" s="61"/>
      <c r="AC78" s="62"/>
    </row>
    <row r="79" spans="1:30" x14ac:dyDescent="0.2">
      <c r="A79" s="11"/>
      <c r="B79" s="16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64" t="e">
        <f>SUM(Q79/O79)</f>
        <v>#DIV/0!</v>
      </c>
      <c r="V79" s="67" t="s">
        <v>24</v>
      </c>
      <c r="W79" s="62"/>
      <c r="X79" s="62"/>
      <c r="Y79" s="68">
        <v>0.44444444444444442</v>
      </c>
      <c r="Z79" s="68"/>
      <c r="AA79" s="68">
        <v>4.5</v>
      </c>
      <c r="AB79" s="68"/>
      <c r="AC79" s="62"/>
    </row>
    <row r="80" spans="1:30" x14ac:dyDescent="0.2">
      <c r="A80" s="11"/>
      <c r="B80" s="160">
        <f>B52</f>
        <v>0</v>
      </c>
      <c r="C80" s="12"/>
      <c r="D80" s="150"/>
      <c r="E80" s="150"/>
      <c r="F80" s="14"/>
      <c r="G80" s="12"/>
      <c r="H80" s="150"/>
      <c r="I80" s="150"/>
      <c r="J80" s="14"/>
      <c r="K80" s="12"/>
      <c r="L80" s="150"/>
      <c r="M80" s="15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51" customFormat="1" ht="13.5" thickBot="1" x14ac:dyDescent="0.25">
      <c r="A81" s="179"/>
      <c r="B81" s="160">
        <f>B53</f>
        <v>0</v>
      </c>
      <c r="C81" s="181"/>
      <c r="D81" s="182"/>
      <c r="E81" s="182"/>
      <c r="F81" s="183"/>
      <c r="G81" s="181"/>
      <c r="H81" s="182"/>
      <c r="I81" s="182"/>
      <c r="J81" s="183"/>
      <c r="K81" s="181"/>
      <c r="L81" s="182"/>
      <c r="M81" s="182"/>
      <c r="N81" s="183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5" t="e">
        <f>SUM(Q81/O81)</f>
        <v>#DIV/0!</v>
      </c>
      <c r="V81" s="67"/>
      <c r="W81" s="180"/>
      <c r="X81" s="180"/>
      <c r="Y81" s="68"/>
      <c r="Z81" s="68"/>
      <c r="AA81" s="68"/>
      <c r="AB81" s="68"/>
      <c r="AC81" s="180"/>
    </row>
    <row r="82" spans="1:29" ht="13.5" thickBot="1" x14ac:dyDescent="0.25">
      <c r="A82" s="18"/>
      <c r="B82" s="28" t="s">
        <v>10</v>
      </c>
      <c r="C82" s="29">
        <f t="shared" ref="C82:R82" si="26">SUM(C59:C76)</f>
        <v>20</v>
      </c>
      <c r="D82" s="29">
        <f t="shared" si="26"/>
        <v>2</v>
      </c>
      <c r="E82" s="29">
        <f t="shared" si="26"/>
        <v>14</v>
      </c>
      <c r="F82" s="29">
        <f t="shared" si="26"/>
        <v>8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197</v>
      </c>
      <c r="P82" s="29">
        <f t="shared" si="26"/>
        <v>47</v>
      </c>
      <c r="Q82" s="29">
        <f t="shared" si="26"/>
        <v>85</v>
      </c>
      <c r="R82" s="29">
        <f t="shared" si="26"/>
        <v>81</v>
      </c>
      <c r="S82" s="69">
        <f>AVERAGE(P82/O82)</f>
        <v>0.23857868020304568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197</v>
      </c>
      <c r="D83" s="29">
        <f>SUM(P55,D82)</f>
        <v>47</v>
      </c>
      <c r="E83" s="29">
        <f>SUM(Q55,E82)</f>
        <v>85</v>
      </c>
      <c r="F83" s="29">
        <f>SUM(R55,F82)</f>
        <v>81</v>
      </c>
      <c r="G83" s="29">
        <f t="shared" ref="G83:M83" si="27">SUM(C83,G82)</f>
        <v>197</v>
      </c>
      <c r="H83" s="29">
        <f t="shared" si="27"/>
        <v>47</v>
      </c>
      <c r="I83" s="29">
        <f t="shared" si="27"/>
        <v>85</v>
      </c>
      <c r="J83" s="29">
        <f t="shared" si="27"/>
        <v>81</v>
      </c>
      <c r="K83" s="29">
        <f t="shared" si="27"/>
        <v>197</v>
      </c>
      <c r="L83" s="29">
        <f t="shared" si="27"/>
        <v>47</v>
      </c>
      <c r="M83" s="29">
        <f t="shared" si="27"/>
        <v>85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0.58035714285714279</v>
      </c>
      <c r="V84" s="201" t="s">
        <v>25</v>
      </c>
      <c r="W84" s="202"/>
      <c r="X84" s="203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1.8125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9</v>
      </c>
      <c r="E86" s="73" t="s">
        <v>32</v>
      </c>
      <c r="V86" s="77" t="s">
        <v>29</v>
      </c>
      <c r="W86" s="61" t="s">
        <v>177</v>
      </c>
      <c r="X86" s="79">
        <v>0.56852791878172582</v>
      </c>
      <c r="Y86" s="62" t="s">
        <v>114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67" t="e">
        <v>#DIV/0!</v>
      </c>
      <c r="Y87" s="62" t="s">
        <v>165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7" t="e">
        <v>#DIV/0!</v>
      </c>
      <c r="Y88" s="62" t="s">
        <v>165</v>
      </c>
    </row>
    <row r="89" spans="1:29" x14ac:dyDescent="0.2">
      <c r="V89" s="80" t="s">
        <v>29</v>
      </c>
      <c r="W89" s="81">
        <v>0</v>
      </c>
      <c r="X89" s="82" t="e">
        <v>#DIV/0!</v>
      </c>
      <c r="Y89" s="180" t="s">
        <v>165</v>
      </c>
    </row>
  </sheetData>
  <sheetProtection sheet="1" objects="1" scenarios="1"/>
  <sortState ref="T3:T16">
    <sortCondition ref="T3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48" priority="5" stopIfTrue="1" operator="equal">
      <formula>$Y$79</formula>
    </cfRule>
  </conditionalFormatting>
  <conditionalFormatting sqref="AA59:AB74 AA77:AB77">
    <cfRule type="cellIs" dxfId="47" priority="6" stopIfTrue="1" operator="equal">
      <formula>$AA$79</formula>
    </cfRule>
  </conditionalFormatting>
  <conditionalFormatting sqref="Y75:Z75">
    <cfRule type="cellIs" dxfId="46" priority="3" stopIfTrue="1" operator="equal">
      <formula>$Y$79</formula>
    </cfRule>
  </conditionalFormatting>
  <conditionalFormatting sqref="AA75:AB75">
    <cfRule type="cellIs" dxfId="45" priority="4" stopIfTrue="1" operator="equal">
      <formula>$AA$79</formula>
    </cfRule>
  </conditionalFormatting>
  <conditionalFormatting sqref="Y76:Z76">
    <cfRule type="cellIs" dxfId="44" priority="1" stopIfTrue="1" operator="equal">
      <formula>$Y$79</formula>
    </cfRule>
  </conditionalFormatting>
  <conditionalFormatting sqref="AA76:AB76">
    <cfRule type="cellIs" dxfId="43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98" t="s">
        <v>42</v>
      </c>
      <c r="D1" s="199"/>
      <c r="E1" s="200"/>
      <c r="F1" s="4">
        <v>12</v>
      </c>
      <c r="G1" s="198" t="s">
        <v>39</v>
      </c>
      <c r="H1" s="199"/>
      <c r="I1" s="200"/>
      <c r="J1" s="4">
        <v>16</v>
      </c>
      <c r="K1" s="198" t="s">
        <v>219</v>
      </c>
      <c r="L1" s="199"/>
      <c r="M1" s="200"/>
      <c r="N1" s="4">
        <v>2</v>
      </c>
      <c r="O1" s="198" t="s">
        <v>82</v>
      </c>
      <c r="P1" s="199"/>
      <c r="Q1" s="200"/>
      <c r="R1" s="4">
        <v>11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255</v>
      </c>
      <c r="B3" s="86" t="s">
        <v>85</v>
      </c>
      <c r="C3" s="12">
        <v>4</v>
      </c>
      <c r="D3" s="13">
        <v>2</v>
      </c>
      <c r="E3" s="13">
        <v>1</v>
      </c>
      <c r="F3" s="14">
        <v>2</v>
      </c>
      <c r="G3" s="12">
        <v>3</v>
      </c>
      <c r="H3" s="13">
        <v>1</v>
      </c>
      <c r="I3" s="13">
        <v>2</v>
      </c>
      <c r="J3" s="14">
        <v>1</v>
      </c>
      <c r="K3" s="127">
        <v>5</v>
      </c>
      <c r="L3" s="128">
        <v>2</v>
      </c>
      <c r="M3" s="128">
        <v>2</v>
      </c>
      <c r="N3" s="129">
        <v>0</v>
      </c>
      <c r="O3" s="127">
        <v>4</v>
      </c>
      <c r="P3" s="128">
        <v>0</v>
      </c>
      <c r="Q3" s="128">
        <v>3</v>
      </c>
      <c r="R3" s="129">
        <v>2</v>
      </c>
      <c r="S3" s="17"/>
      <c r="T3" s="99"/>
    </row>
    <row r="4" spans="1:20" x14ac:dyDescent="0.2">
      <c r="A4" s="83" t="s">
        <v>144</v>
      </c>
      <c r="B4" s="86" t="s">
        <v>173</v>
      </c>
      <c r="C4" s="12">
        <v>4</v>
      </c>
      <c r="D4" s="13">
        <v>0</v>
      </c>
      <c r="E4" s="13">
        <v>1</v>
      </c>
      <c r="F4" s="14">
        <v>2</v>
      </c>
      <c r="G4" s="12">
        <v>0</v>
      </c>
      <c r="H4" s="13">
        <v>0</v>
      </c>
      <c r="I4" s="13">
        <v>0</v>
      </c>
      <c r="J4" s="14">
        <v>2</v>
      </c>
      <c r="K4" s="127">
        <v>4</v>
      </c>
      <c r="L4" s="128">
        <v>2</v>
      </c>
      <c r="M4" s="128">
        <v>1</v>
      </c>
      <c r="N4" s="129">
        <v>1</v>
      </c>
      <c r="O4" s="127">
        <v>4</v>
      </c>
      <c r="P4" s="128">
        <v>0</v>
      </c>
      <c r="Q4" s="128">
        <v>1</v>
      </c>
      <c r="R4" s="129">
        <v>4</v>
      </c>
      <c r="S4" s="17"/>
      <c r="T4" s="99"/>
    </row>
    <row r="5" spans="1:20" x14ac:dyDescent="0.2">
      <c r="A5" s="83" t="s">
        <v>268</v>
      </c>
      <c r="B5" s="86" t="s">
        <v>172</v>
      </c>
      <c r="C5" s="12">
        <v>4</v>
      </c>
      <c r="D5" s="13">
        <v>0</v>
      </c>
      <c r="E5" s="13">
        <v>3</v>
      </c>
      <c r="F5" s="14">
        <v>1</v>
      </c>
      <c r="G5" s="12">
        <v>3</v>
      </c>
      <c r="H5" s="13">
        <v>0</v>
      </c>
      <c r="I5" s="13">
        <v>2</v>
      </c>
      <c r="J5" s="14">
        <v>2</v>
      </c>
      <c r="K5" s="127">
        <v>4</v>
      </c>
      <c r="L5" s="128">
        <v>1</v>
      </c>
      <c r="M5" s="128">
        <v>2</v>
      </c>
      <c r="N5" s="129">
        <v>0</v>
      </c>
      <c r="O5" s="127">
        <v>4</v>
      </c>
      <c r="P5" s="128">
        <v>2</v>
      </c>
      <c r="Q5" s="128">
        <v>1</v>
      </c>
      <c r="R5" s="129">
        <v>2</v>
      </c>
      <c r="S5" s="17"/>
      <c r="T5" s="99"/>
    </row>
    <row r="6" spans="1:20" x14ac:dyDescent="0.2">
      <c r="A6" s="83" t="s">
        <v>134</v>
      </c>
      <c r="B6" s="86" t="s">
        <v>269</v>
      </c>
      <c r="C6" s="12">
        <v>3</v>
      </c>
      <c r="D6" s="13">
        <v>1</v>
      </c>
      <c r="E6" s="13">
        <v>1</v>
      </c>
      <c r="F6" s="14">
        <v>2</v>
      </c>
      <c r="G6" s="12">
        <v>2</v>
      </c>
      <c r="H6" s="13">
        <v>1</v>
      </c>
      <c r="I6" s="13">
        <v>1</v>
      </c>
      <c r="J6" s="14">
        <v>1</v>
      </c>
      <c r="K6" s="127">
        <v>4</v>
      </c>
      <c r="L6" s="128">
        <v>0</v>
      </c>
      <c r="M6" s="128">
        <v>3</v>
      </c>
      <c r="N6" s="129">
        <v>3</v>
      </c>
      <c r="O6" s="127">
        <v>4</v>
      </c>
      <c r="P6" s="128">
        <v>0</v>
      </c>
      <c r="Q6" s="128">
        <v>3</v>
      </c>
      <c r="R6" s="129">
        <v>2</v>
      </c>
      <c r="S6" s="17" t="s">
        <v>8</v>
      </c>
      <c r="T6" s="99"/>
    </row>
    <row r="7" spans="1:20" x14ac:dyDescent="0.2">
      <c r="A7" s="83" t="s">
        <v>141</v>
      </c>
      <c r="B7" s="86" t="s">
        <v>372</v>
      </c>
      <c r="C7" s="12">
        <v>3</v>
      </c>
      <c r="D7" s="13">
        <v>0</v>
      </c>
      <c r="E7" s="13">
        <v>3</v>
      </c>
      <c r="F7" s="14">
        <v>1</v>
      </c>
      <c r="G7" s="12">
        <v>3</v>
      </c>
      <c r="H7" s="13">
        <v>0</v>
      </c>
      <c r="I7" s="13">
        <v>3</v>
      </c>
      <c r="J7" s="14">
        <v>1</v>
      </c>
      <c r="K7" s="127">
        <v>3</v>
      </c>
      <c r="L7" s="128">
        <v>0</v>
      </c>
      <c r="M7" s="128">
        <v>1</v>
      </c>
      <c r="N7" s="129">
        <v>0</v>
      </c>
      <c r="O7" s="127">
        <v>3</v>
      </c>
      <c r="P7" s="128">
        <v>0</v>
      </c>
      <c r="Q7" s="128">
        <v>3</v>
      </c>
      <c r="R7" s="129">
        <v>1</v>
      </c>
      <c r="S7" s="17"/>
      <c r="T7" s="99"/>
    </row>
    <row r="8" spans="1:20" x14ac:dyDescent="0.2">
      <c r="A8" s="83" t="s">
        <v>270</v>
      </c>
      <c r="B8" s="86" t="s">
        <v>155</v>
      </c>
      <c r="C8" s="12">
        <v>3</v>
      </c>
      <c r="D8" s="13">
        <v>0</v>
      </c>
      <c r="E8" s="13">
        <v>3</v>
      </c>
      <c r="F8" s="14">
        <v>0</v>
      </c>
      <c r="G8" s="12">
        <v>2</v>
      </c>
      <c r="H8" s="13">
        <v>0</v>
      </c>
      <c r="I8" s="13">
        <v>1</v>
      </c>
      <c r="J8" s="14">
        <v>0</v>
      </c>
      <c r="K8" s="127">
        <v>4</v>
      </c>
      <c r="L8" s="128">
        <v>2</v>
      </c>
      <c r="M8" s="128">
        <v>0</v>
      </c>
      <c r="N8" s="129">
        <v>0</v>
      </c>
      <c r="O8" s="127">
        <v>3</v>
      </c>
      <c r="P8" s="128">
        <v>2</v>
      </c>
      <c r="Q8" s="128">
        <v>0</v>
      </c>
      <c r="R8" s="129">
        <v>0</v>
      </c>
      <c r="S8" s="17"/>
      <c r="T8" s="99"/>
    </row>
    <row r="9" spans="1:20" x14ac:dyDescent="0.2">
      <c r="A9" s="83" t="s">
        <v>236</v>
      </c>
      <c r="B9" s="86" t="s">
        <v>271</v>
      </c>
      <c r="C9" s="12">
        <v>0</v>
      </c>
      <c r="D9" s="13">
        <v>0</v>
      </c>
      <c r="E9" s="13">
        <v>0</v>
      </c>
      <c r="F9" s="14">
        <v>1</v>
      </c>
      <c r="G9" s="12">
        <v>4</v>
      </c>
      <c r="H9" s="13">
        <v>0</v>
      </c>
      <c r="I9" s="13">
        <v>3</v>
      </c>
      <c r="J9" s="14">
        <v>0</v>
      </c>
      <c r="K9" s="127">
        <v>0</v>
      </c>
      <c r="L9" s="128">
        <v>0</v>
      </c>
      <c r="M9" s="128">
        <v>0</v>
      </c>
      <c r="N9" s="129">
        <v>0</v>
      </c>
      <c r="O9" s="127">
        <v>0</v>
      </c>
      <c r="P9" s="128">
        <v>0</v>
      </c>
      <c r="Q9" s="128">
        <v>0</v>
      </c>
      <c r="R9" s="129">
        <v>0</v>
      </c>
      <c r="S9" s="17"/>
      <c r="T9" s="99"/>
    </row>
    <row r="10" spans="1:20" x14ac:dyDescent="0.2">
      <c r="A10" s="83" t="s">
        <v>242</v>
      </c>
      <c r="B10" s="86" t="s">
        <v>373</v>
      </c>
      <c r="C10" s="12"/>
      <c r="D10" s="13"/>
      <c r="E10" s="13"/>
      <c r="F10" s="14"/>
      <c r="G10" s="12">
        <v>1</v>
      </c>
      <c r="H10" s="13">
        <v>0</v>
      </c>
      <c r="I10" s="13">
        <v>1</v>
      </c>
      <c r="J10" s="14">
        <v>0</v>
      </c>
      <c r="K10" s="127">
        <v>0</v>
      </c>
      <c r="L10" s="128">
        <v>0</v>
      </c>
      <c r="M10" s="128">
        <v>0</v>
      </c>
      <c r="N10" s="129">
        <v>0</v>
      </c>
      <c r="O10" s="127"/>
      <c r="P10" s="128"/>
      <c r="Q10" s="128"/>
      <c r="R10" s="129"/>
      <c r="S10" s="17"/>
      <c r="T10" s="99"/>
    </row>
    <row r="11" spans="1:20" x14ac:dyDescent="0.2">
      <c r="A11" s="83" t="s">
        <v>234</v>
      </c>
      <c r="B11" s="86" t="s">
        <v>272</v>
      </c>
      <c r="C11" s="12"/>
      <c r="D11" s="13"/>
      <c r="E11" s="13"/>
      <c r="F11" s="14"/>
      <c r="G11" s="12">
        <v>1</v>
      </c>
      <c r="H11" s="13">
        <v>0</v>
      </c>
      <c r="I11" s="13">
        <v>1</v>
      </c>
      <c r="J11" s="14">
        <v>0</v>
      </c>
      <c r="K11" s="127">
        <v>1</v>
      </c>
      <c r="L11" s="128">
        <v>0</v>
      </c>
      <c r="M11" s="128">
        <v>1</v>
      </c>
      <c r="N11" s="129">
        <v>0</v>
      </c>
      <c r="O11" s="127"/>
      <c r="P11" s="128"/>
      <c r="Q11" s="128"/>
      <c r="R11" s="129"/>
      <c r="S11" s="17"/>
      <c r="T11" s="99"/>
    </row>
    <row r="12" spans="1:20" x14ac:dyDescent="0.2">
      <c r="A12" s="83" t="s">
        <v>237</v>
      </c>
      <c r="B12" s="86" t="s">
        <v>273</v>
      </c>
      <c r="C12" s="12"/>
      <c r="D12" s="13"/>
      <c r="E12" s="13"/>
      <c r="F12" s="14"/>
      <c r="G12" s="12">
        <v>1</v>
      </c>
      <c r="H12" s="13">
        <v>0</v>
      </c>
      <c r="I12" s="13">
        <v>0</v>
      </c>
      <c r="J12" s="14">
        <v>0</v>
      </c>
      <c r="K12" s="12"/>
      <c r="L12" s="13"/>
      <c r="M12" s="13"/>
      <c r="N12" s="14"/>
      <c r="O12" s="12"/>
      <c r="P12" s="13"/>
      <c r="Q12" s="13"/>
      <c r="R12" s="14"/>
      <c r="S12" s="17"/>
      <c r="T12" s="99"/>
    </row>
    <row r="13" spans="1:20" x14ac:dyDescent="0.2">
      <c r="A13" s="83"/>
      <c r="B13" s="86"/>
      <c r="C13" s="12"/>
      <c r="D13" s="13"/>
      <c r="E13" s="13"/>
      <c r="F13" s="14"/>
      <c r="G13" s="12"/>
      <c r="H13" s="13"/>
      <c r="I13" s="13"/>
      <c r="J13" s="14"/>
      <c r="K13" s="12"/>
      <c r="L13" s="13"/>
      <c r="M13" s="13"/>
      <c r="N13" s="14"/>
      <c r="O13" s="12"/>
      <c r="P13" s="13"/>
      <c r="Q13" s="13"/>
      <c r="R13" s="14"/>
      <c r="S13" s="17"/>
      <c r="T13" s="99"/>
    </row>
    <row r="14" spans="1:20" x14ac:dyDescent="0.2">
      <c r="A14" s="83"/>
      <c r="B14" s="86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2"/>
      <c r="P14" s="13"/>
      <c r="Q14" s="13"/>
      <c r="R14" s="14"/>
      <c r="S14" s="17"/>
    </row>
    <row r="15" spans="1:20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20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50"/>
      <c r="E18" s="150"/>
      <c r="F18" s="14"/>
      <c r="G18" s="12"/>
      <c r="H18" s="150"/>
      <c r="I18" s="150"/>
      <c r="J18" s="14"/>
      <c r="K18" s="12"/>
      <c r="L18" s="150"/>
      <c r="M18" s="150"/>
      <c r="N18" s="14"/>
      <c r="O18" s="12"/>
      <c r="P18" s="150"/>
      <c r="Q18" s="150"/>
      <c r="R18" s="14"/>
      <c r="S18" s="17"/>
    </row>
    <row r="19" spans="1:24" s="151" customFormat="1" x14ac:dyDescent="0.2">
      <c r="A19" s="83"/>
      <c r="B19" s="86"/>
      <c r="C19" s="12"/>
      <c r="D19" s="150"/>
      <c r="E19" s="150"/>
      <c r="F19" s="14"/>
      <c r="G19" s="12"/>
      <c r="H19" s="150"/>
      <c r="I19" s="150"/>
      <c r="J19" s="14"/>
      <c r="K19" s="12"/>
      <c r="L19" s="150"/>
      <c r="M19" s="150"/>
      <c r="N19" s="14"/>
      <c r="O19" s="12"/>
      <c r="P19" s="150"/>
      <c r="Q19" s="150"/>
      <c r="R19" s="14"/>
      <c r="S19" s="17"/>
    </row>
    <row r="20" spans="1:24" s="151" customFormat="1" x14ac:dyDescent="0.2">
      <c r="A20" s="83"/>
      <c r="B20" s="86"/>
      <c r="C20" s="12"/>
      <c r="D20" s="150"/>
      <c r="E20" s="150"/>
      <c r="F20" s="14"/>
      <c r="G20" s="12"/>
      <c r="H20" s="150"/>
      <c r="I20" s="150"/>
      <c r="J20" s="14"/>
      <c r="K20" s="12"/>
      <c r="L20" s="150"/>
      <c r="M20" s="150"/>
      <c r="N20" s="14"/>
      <c r="O20" s="12"/>
      <c r="P20" s="150"/>
      <c r="Q20" s="150"/>
      <c r="R20" s="14"/>
      <c r="S20" s="17"/>
    </row>
    <row r="21" spans="1:24" s="151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73" t="s">
        <v>274</v>
      </c>
      <c r="C22" s="20">
        <v>21</v>
      </c>
      <c r="D22" s="21">
        <v>3</v>
      </c>
      <c r="E22" s="21">
        <v>12</v>
      </c>
      <c r="F22" s="22">
        <v>9</v>
      </c>
      <c r="G22" s="20">
        <v>20</v>
      </c>
      <c r="H22" s="21">
        <v>2</v>
      </c>
      <c r="I22" s="21">
        <v>14</v>
      </c>
      <c r="J22" s="22">
        <v>7</v>
      </c>
      <c r="K22" s="20">
        <v>25</v>
      </c>
      <c r="L22" s="21">
        <v>7</v>
      </c>
      <c r="M22" s="21">
        <v>10</v>
      </c>
      <c r="N22" s="22">
        <v>4</v>
      </c>
      <c r="O22" s="20">
        <v>22</v>
      </c>
      <c r="P22" s="21">
        <v>4</v>
      </c>
      <c r="Q22" s="21">
        <v>11</v>
      </c>
      <c r="R22" s="22">
        <v>11</v>
      </c>
      <c r="S22" s="24"/>
    </row>
    <row r="23" spans="1:24" x14ac:dyDescent="0.2">
      <c r="A23" s="18"/>
      <c r="B23" s="174" t="s">
        <v>344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  <c r="U23" s="39"/>
    </row>
    <row r="24" spans="1:24" x14ac:dyDescent="0.2">
      <c r="A24" s="18"/>
      <c r="B24" s="16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  <c r="U24" s="43"/>
    </row>
    <row r="25" spans="1:24" s="151" customFormat="1" ht="13.5" thickBot="1" x14ac:dyDescent="0.25">
      <c r="A25" s="18"/>
      <c r="B25" s="16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  <c r="U25" s="43"/>
    </row>
    <row r="26" spans="1:24" ht="13.5" thickBot="1" x14ac:dyDescent="0.25">
      <c r="A26" s="18"/>
      <c r="B26" s="28" t="s">
        <v>10</v>
      </c>
      <c r="C26" s="29">
        <f t="shared" ref="C26:R26" si="0">SUM(C3:C20)</f>
        <v>21</v>
      </c>
      <c r="D26" s="29">
        <f t="shared" si="0"/>
        <v>3</v>
      </c>
      <c r="E26" s="29">
        <f t="shared" si="0"/>
        <v>12</v>
      </c>
      <c r="F26" s="29">
        <f t="shared" si="0"/>
        <v>9</v>
      </c>
      <c r="G26" s="29">
        <f t="shared" si="0"/>
        <v>20</v>
      </c>
      <c r="H26" s="29">
        <f t="shared" si="0"/>
        <v>2</v>
      </c>
      <c r="I26" s="29">
        <f t="shared" si="0"/>
        <v>14</v>
      </c>
      <c r="J26" s="29">
        <f t="shared" si="0"/>
        <v>7</v>
      </c>
      <c r="K26" s="29">
        <f t="shared" si="0"/>
        <v>25</v>
      </c>
      <c r="L26" s="29">
        <f t="shared" si="0"/>
        <v>7</v>
      </c>
      <c r="M26" s="29">
        <f t="shared" si="0"/>
        <v>10</v>
      </c>
      <c r="N26" s="29">
        <f t="shared" si="0"/>
        <v>4</v>
      </c>
      <c r="O26" s="29">
        <f t="shared" si="0"/>
        <v>22</v>
      </c>
      <c r="P26" s="29">
        <f t="shared" si="0"/>
        <v>4</v>
      </c>
      <c r="Q26" s="29">
        <f t="shared" si="0"/>
        <v>11</v>
      </c>
      <c r="R26" s="29">
        <f t="shared" si="0"/>
        <v>11</v>
      </c>
      <c r="S26" s="24"/>
      <c r="U26" s="39"/>
    </row>
    <row r="27" spans="1:24" ht="13.5" thickBot="1" x14ac:dyDescent="0.25">
      <c r="A27" s="18"/>
      <c r="B27" s="28" t="s">
        <v>11</v>
      </c>
      <c r="C27" s="30">
        <f>C26</f>
        <v>21</v>
      </c>
      <c r="D27" s="30">
        <f>D26</f>
        <v>3</v>
      </c>
      <c r="E27" s="30">
        <f>E26</f>
        <v>12</v>
      </c>
      <c r="F27" s="30">
        <f>F26</f>
        <v>9</v>
      </c>
      <c r="G27" s="30">
        <f t="shared" ref="G27:R27" si="1">SUM(C27,G26)</f>
        <v>41</v>
      </c>
      <c r="H27" s="30">
        <f t="shared" si="1"/>
        <v>5</v>
      </c>
      <c r="I27" s="30">
        <f t="shared" si="1"/>
        <v>26</v>
      </c>
      <c r="J27" s="30">
        <f t="shared" si="1"/>
        <v>16</v>
      </c>
      <c r="K27" s="30">
        <f t="shared" si="1"/>
        <v>66</v>
      </c>
      <c r="L27" s="30">
        <f t="shared" si="1"/>
        <v>12</v>
      </c>
      <c r="M27" s="30">
        <f t="shared" si="1"/>
        <v>36</v>
      </c>
      <c r="N27" s="30">
        <f t="shared" si="1"/>
        <v>20</v>
      </c>
      <c r="O27" s="31">
        <f t="shared" si="1"/>
        <v>88</v>
      </c>
      <c r="P27" s="30">
        <f t="shared" si="1"/>
        <v>16</v>
      </c>
      <c r="Q27" s="30">
        <f t="shared" si="1"/>
        <v>47</v>
      </c>
      <c r="R27" s="32">
        <f t="shared" si="1"/>
        <v>31</v>
      </c>
      <c r="S27" s="24"/>
      <c r="U27" s="39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  <c r="U28" s="43"/>
    </row>
    <row r="29" spans="1:24" ht="13.5" customHeight="1" thickBot="1" x14ac:dyDescent="0.3">
      <c r="A29" s="1" t="s">
        <v>0</v>
      </c>
      <c r="B29" s="2" t="s">
        <v>1</v>
      </c>
      <c r="C29" s="198" t="s">
        <v>44</v>
      </c>
      <c r="D29" s="199"/>
      <c r="E29" s="200"/>
      <c r="F29" s="4">
        <v>6</v>
      </c>
      <c r="G29" s="198" t="s">
        <v>220</v>
      </c>
      <c r="H29" s="199"/>
      <c r="I29" s="200"/>
      <c r="J29" s="4">
        <v>4</v>
      </c>
      <c r="K29" s="198" t="s">
        <v>218</v>
      </c>
      <c r="L29" s="199"/>
      <c r="M29" s="200"/>
      <c r="N29" s="4">
        <v>5</v>
      </c>
      <c r="O29" s="205"/>
      <c r="P29" s="199"/>
      <c r="Q29" s="200"/>
      <c r="R29" s="5"/>
      <c r="S29" s="38"/>
      <c r="U29" s="43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43"/>
      <c r="V30" s="39"/>
      <c r="W30" s="39"/>
      <c r="X30" s="39"/>
    </row>
    <row r="31" spans="1:24" x14ac:dyDescent="0.2">
      <c r="A31" s="83" t="str">
        <f t="shared" ref="A31:B48" si="2">A3</f>
        <v>18</v>
      </c>
      <c r="B31" s="86" t="str">
        <f t="shared" si="2"/>
        <v>Sherlock Washington</v>
      </c>
      <c r="C31" s="12">
        <v>6</v>
      </c>
      <c r="D31" s="13">
        <v>4</v>
      </c>
      <c r="E31" s="13">
        <v>1</v>
      </c>
      <c r="F31" s="14">
        <v>1</v>
      </c>
      <c r="G31" s="12">
        <v>4</v>
      </c>
      <c r="H31" s="13">
        <v>1</v>
      </c>
      <c r="I31" s="13">
        <v>2</v>
      </c>
      <c r="J31" s="14">
        <v>0</v>
      </c>
      <c r="K31" s="12">
        <v>4</v>
      </c>
      <c r="L31" s="13">
        <v>2</v>
      </c>
      <c r="M31" s="13">
        <v>2</v>
      </c>
      <c r="N31" s="14">
        <v>1</v>
      </c>
      <c r="O31" s="15"/>
      <c r="P31" s="13"/>
      <c r="Q31" s="13"/>
      <c r="R31" s="16"/>
      <c r="S31" s="17"/>
      <c r="U31" s="43"/>
      <c r="V31" s="42"/>
      <c r="W31" s="41"/>
      <c r="X31" s="39"/>
    </row>
    <row r="32" spans="1:24" ht="12.75" customHeight="1" x14ac:dyDescent="0.2">
      <c r="A32" s="83" t="str">
        <f t="shared" si="2"/>
        <v>35</v>
      </c>
      <c r="B32" s="86" t="str">
        <f t="shared" si="2"/>
        <v>Steve Rutch</v>
      </c>
      <c r="C32" s="12">
        <v>5</v>
      </c>
      <c r="D32" s="13">
        <v>0</v>
      </c>
      <c r="E32" s="13">
        <v>1</v>
      </c>
      <c r="F32" s="14">
        <v>7</v>
      </c>
      <c r="G32" s="12">
        <v>0</v>
      </c>
      <c r="H32" s="13">
        <v>0</v>
      </c>
      <c r="I32" s="13">
        <v>0</v>
      </c>
      <c r="J32" s="14">
        <v>3</v>
      </c>
      <c r="K32" s="12">
        <v>3</v>
      </c>
      <c r="L32" s="13">
        <v>0</v>
      </c>
      <c r="M32" s="13">
        <v>1</v>
      </c>
      <c r="N32" s="14">
        <v>5</v>
      </c>
      <c r="O32" s="15"/>
      <c r="P32" s="13"/>
      <c r="Q32" s="13"/>
      <c r="R32" s="16"/>
      <c r="S32" s="17"/>
      <c r="U32" s="41"/>
      <c r="V32" s="39"/>
      <c r="W32" s="39"/>
      <c r="X32" s="39"/>
    </row>
    <row r="33" spans="1:24" ht="12.75" customHeight="1" x14ac:dyDescent="0.2">
      <c r="A33" s="83" t="str">
        <f t="shared" si="2"/>
        <v>19</v>
      </c>
      <c r="B33" s="86" t="str">
        <f t="shared" si="2"/>
        <v>Rich Koppenjan</v>
      </c>
      <c r="C33" s="12">
        <v>5</v>
      </c>
      <c r="D33" s="13">
        <v>0</v>
      </c>
      <c r="E33" s="13">
        <v>5</v>
      </c>
      <c r="F33" s="14">
        <v>2</v>
      </c>
      <c r="G33" s="12">
        <v>4</v>
      </c>
      <c r="H33" s="13">
        <v>0</v>
      </c>
      <c r="I33" s="13">
        <v>2</v>
      </c>
      <c r="J33" s="14">
        <v>2</v>
      </c>
      <c r="K33" s="12">
        <v>3</v>
      </c>
      <c r="L33" s="13">
        <v>0</v>
      </c>
      <c r="M33" s="13">
        <v>2</v>
      </c>
      <c r="N33" s="14">
        <v>0</v>
      </c>
      <c r="O33" s="15"/>
      <c r="P33" s="13"/>
      <c r="Q33" s="13"/>
      <c r="R33" s="16"/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2</v>
      </c>
      <c r="B34" s="86" t="str">
        <f t="shared" si="2"/>
        <v>Paul Daye</v>
      </c>
      <c r="C34" s="12">
        <v>6</v>
      </c>
      <c r="D34" s="13">
        <v>0</v>
      </c>
      <c r="E34" s="13">
        <v>3</v>
      </c>
      <c r="F34" s="14">
        <v>3</v>
      </c>
      <c r="G34" s="12">
        <v>2</v>
      </c>
      <c r="H34" s="13">
        <v>1</v>
      </c>
      <c r="I34" s="13">
        <v>1</v>
      </c>
      <c r="J34" s="14">
        <v>0</v>
      </c>
      <c r="K34" s="12">
        <v>0</v>
      </c>
      <c r="L34" s="13">
        <v>0</v>
      </c>
      <c r="M34" s="13">
        <v>0</v>
      </c>
      <c r="N34" s="14">
        <v>1</v>
      </c>
      <c r="O34" s="15"/>
      <c r="P34" s="13"/>
      <c r="Q34" s="13"/>
      <c r="R34" s="16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5</v>
      </c>
      <c r="B35" s="86" t="str">
        <f t="shared" si="2"/>
        <v>Omar Atin</v>
      </c>
      <c r="C35" s="12">
        <v>7</v>
      </c>
      <c r="D35" s="13">
        <v>1</v>
      </c>
      <c r="E35" s="13">
        <v>2</v>
      </c>
      <c r="F35" s="14">
        <v>2</v>
      </c>
      <c r="G35" s="12">
        <v>3</v>
      </c>
      <c r="H35" s="13">
        <v>0</v>
      </c>
      <c r="I35" s="13">
        <v>2</v>
      </c>
      <c r="J35" s="14">
        <v>1</v>
      </c>
      <c r="K35" s="12">
        <v>4</v>
      </c>
      <c r="L35" s="13">
        <v>0</v>
      </c>
      <c r="M35" s="13">
        <v>2</v>
      </c>
      <c r="N35" s="14">
        <v>0</v>
      </c>
      <c r="O35" s="15"/>
      <c r="P35" s="13"/>
      <c r="Q35" s="13"/>
      <c r="R35" s="16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14</v>
      </c>
      <c r="B36" s="86" t="str">
        <f t="shared" si="2"/>
        <v>Doug Winthrop</v>
      </c>
      <c r="C36" s="12">
        <v>5</v>
      </c>
      <c r="D36" s="13">
        <v>0</v>
      </c>
      <c r="E36" s="13">
        <v>3</v>
      </c>
      <c r="F36" s="14">
        <v>0</v>
      </c>
      <c r="G36" s="12">
        <v>3</v>
      </c>
      <c r="H36" s="13">
        <v>1</v>
      </c>
      <c r="I36" s="13">
        <v>1</v>
      </c>
      <c r="J36" s="14">
        <v>0</v>
      </c>
      <c r="K36" s="12">
        <v>3</v>
      </c>
      <c r="L36" s="13">
        <v>0</v>
      </c>
      <c r="M36" s="13">
        <v>2</v>
      </c>
      <c r="N36" s="14">
        <v>0</v>
      </c>
      <c r="O36" s="15"/>
      <c r="P36" s="13"/>
      <c r="Q36" s="13"/>
      <c r="R36" s="16"/>
      <c r="S36" s="17" t="s">
        <v>8</v>
      </c>
      <c r="U36" s="186"/>
      <c r="V36" s="39"/>
      <c r="W36" s="44"/>
      <c r="X36" s="39"/>
    </row>
    <row r="37" spans="1:24" ht="12.75" customHeight="1" x14ac:dyDescent="0.2">
      <c r="A37" s="83" t="str">
        <f t="shared" si="2"/>
        <v>8</v>
      </c>
      <c r="B37" s="86" t="str">
        <f t="shared" si="2"/>
        <v>Elvis DeJesus</v>
      </c>
      <c r="C37" s="12">
        <v>0</v>
      </c>
      <c r="D37" s="13">
        <v>0</v>
      </c>
      <c r="E37" s="13">
        <v>0</v>
      </c>
      <c r="F37" s="14">
        <v>0</v>
      </c>
      <c r="G37" s="12">
        <v>4</v>
      </c>
      <c r="H37" s="13">
        <v>0</v>
      </c>
      <c r="I37" s="13">
        <v>4</v>
      </c>
      <c r="J37" s="14">
        <v>0</v>
      </c>
      <c r="K37" s="12">
        <v>3</v>
      </c>
      <c r="L37" s="13">
        <v>0</v>
      </c>
      <c r="M37" s="13">
        <v>3</v>
      </c>
      <c r="N37" s="14">
        <v>0</v>
      </c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15</v>
      </c>
      <c r="B38" s="86" t="str">
        <f t="shared" si="2"/>
        <v>Derek Van Linton</v>
      </c>
      <c r="C38" s="12">
        <v>1</v>
      </c>
      <c r="D38" s="13">
        <v>0</v>
      </c>
      <c r="E38" s="13">
        <v>1</v>
      </c>
      <c r="F38" s="14">
        <v>0</v>
      </c>
      <c r="G38" s="12">
        <v>1</v>
      </c>
      <c r="H38" s="13">
        <v>0</v>
      </c>
      <c r="I38" s="13">
        <v>1</v>
      </c>
      <c r="J38" s="14">
        <v>0</v>
      </c>
      <c r="K38" s="12">
        <v>0</v>
      </c>
      <c r="L38" s="13">
        <v>0</v>
      </c>
      <c r="M38" s="13">
        <v>0</v>
      </c>
      <c r="N38" s="14">
        <v>0</v>
      </c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23</v>
      </c>
      <c r="B39" s="86" t="str">
        <f t="shared" si="2"/>
        <v>Paul Caruso</v>
      </c>
      <c r="C39" s="12"/>
      <c r="D39" s="13"/>
      <c r="E39" s="13"/>
      <c r="F39" s="14"/>
      <c r="G39" s="12"/>
      <c r="H39" s="13"/>
      <c r="I39" s="13"/>
      <c r="J39" s="14"/>
      <c r="K39" s="12"/>
      <c r="L39" s="13"/>
      <c r="M39" s="13"/>
      <c r="N39" s="14"/>
      <c r="O39" s="15"/>
      <c r="P39" s="13"/>
      <c r="Q39" s="13"/>
      <c r="R39" s="16"/>
      <c r="S39" s="17"/>
      <c r="U39" s="186"/>
      <c r="V39" s="39"/>
      <c r="W39" s="44"/>
      <c r="X39" s="39"/>
    </row>
    <row r="40" spans="1:24" ht="12.75" customHeight="1" x14ac:dyDescent="0.2">
      <c r="A40" s="83" t="str">
        <f t="shared" si="2"/>
        <v>13</v>
      </c>
      <c r="B40" s="86" t="str">
        <f t="shared" si="2"/>
        <v>Robert Weekes</v>
      </c>
      <c r="C40" s="12"/>
      <c r="D40" s="150"/>
      <c r="E40" s="150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101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186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186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50"/>
      <c r="E46" s="150"/>
      <c r="F46" s="14"/>
      <c r="G46" s="12"/>
      <c r="H46" s="150"/>
      <c r="I46" s="150"/>
      <c r="J46" s="14"/>
      <c r="K46" s="12"/>
      <c r="L46" s="150"/>
      <c r="M46" s="150"/>
      <c r="N46" s="14"/>
      <c r="O46" s="15"/>
      <c r="P46" s="150"/>
      <c r="Q46" s="150"/>
      <c r="R46" s="14"/>
      <c r="S46" s="17"/>
      <c r="U46" s="43"/>
      <c r="V46" s="39"/>
      <c r="W46" s="39"/>
      <c r="X46" s="39"/>
    </row>
    <row r="47" spans="1:24" s="151" customFormat="1" x14ac:dyDescent="0.2">
      <c r="A47" s="83">
        <f t="shared" si="2"/>
        <v>0</v>
      </c>
      <c r="B47" s="86">
        <f t="shared" si="2"/>
        <v>0</v>
      </c>
      <c r="C47" s="12"/>
      <c r="D47" s="150"/>
      <c r="E47" s="150"/>
      <c r="F47" s="14"/>
      <c r="G47" s="12"/>
      <c r="H47" s="150"/>
      <c r="I47" s="150"/>
      <c r="J47" s="14"/>
      <c r="K47" s="12"/>
      <c r="L47" s="150"/>
      <c r="M47" s="150"/>
      <c r="N47" s="14"/>
      <c r="O47" s="15"/>
      <c r="P47" s="150"/>
      <c r="Q47" s="150"/>
      <c r="R47" s="14"/>
      <c r="S47" s="17"/>
      <c r="U47" s="43"/>
      <c r="V47" s="39"/>
      <c r="W47" s="39"/>
      <c r="X47" s="39"/>
    </row>
    <row r="48" spans="1:24" s="151" customFormat="1" x14ac:dyDescent="0.2">
      <c r="A48" s="83">
        <f t="shared" si="2"/>
        <v>0</v>
      </c>
      <c r="B48" s="86">
        <f t="shared" si="2"/>
        <v>0</v>
      </c>
      <c r="C48" s="12"/>
      <c r="D48" s="150"/>
      <c r="E48" s="150"/>
      <c r="F48" s="14"/>
      <c r="G48" s="12"/>
      <c r="H48" s="150"/>
      <c r="I48" s="150"/>
      <c r="J48" s="14"/>
      <c r="K48" s="12"/>
      <c r="L48" s="150"/>
      <c r="M48" s="150"/>
      <c r="N48" s="14"/>
      <c r="O48" s="15"/>
      <c r="P48" s="150"/>
      <c r="Q48" s="150"/>
      <c r="R48" s="14"/>
      <c r="S48" s="17"/>
      <c r="U48" s="186"/>
      <c r="V48" s="39"/>
      <c r="W48" s="39"/>
      <c r="X48" s="39"/>
    </row>
    <row r="49" spans="1:30" s="151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6"/>
      <c r="P49" s="117"/>
      <c r="Q49" s="117"/>
      <c r="R49" s="119"/>
      <c r="S49" s="17"/>
      <c r="U49" s="186"/>
      <c r="V49" s="39"/>
      <c r="W49" s="39"/>
      <c r="X49" s="39"/>
    </row>
    <row r="50" spans="1:30" x14ac:dyDescent="0.2">
      <c r="A50" s="18" t="s">
        <v>9</v>
      </c>
      <c r="B50" s="19" t="str">
        <f>B22</f>
        <v>Toni Gunn</v>
      </c>
      <c r="C50" s="20">
        <v>35</v>
      </c>
      <c r="D50" s="21">
        <v>5</v>
      </c>
      <c r="E50" s="21">
        <v>16</v>
      </c>
      <c r="F50" s="22">
        <v>15</v>
      </c>
      <c r="G50" s="20">
        <v>15</v>
      </c>
      <c r="H50" s="21">
        <v>3</v>
      </c>
      <c r="I50" s="21">
        <v>8</v>
      </c>
      <c r="J50" s="22">
        <v>6</v>
      </c>
      <c r="K50" s="20">
        <v>18</v>
      </c>
      <c r="L50" s="21">
        <v>2</v>
      </c>
      <c r="M50" s="21">
        <v>10</v>
      </c>
      <c r="N50" s="22">
        <v>7</v>
      </c>
      <c r="O50" s="20"/>
      <c r="P50" s="21"/>
      <c r="Q50" s="21"/>
      <c r="R50" s="23"/>
      <c r="S50" s="24"/>
      <c r="U50" s="43"/>
      <c r="V50" s="39"/>
      <c r="W50" s="39"/>
      <c r="X50" s="39"/>
    </row>
    <row r="51" spans="1:30" x14ac:dyDescent="0.2">
      <c r="A51" s="18"/>
      <c r="B51" s="166" t="str">
        <f>B23</f>
        <v>Patrick Ralph</v>
      </c>
      <c r="C51" s="90"/>
      <c r="D51" s="56"/>
      <c r="E51" s="56"/>
      <c r="F51" s="91"/>
      <c r="G51" s="90">
        <v>6</v>
      </c>
      <c r="H51" s="56">
        <v>0</v>
      </c>
      <c r="I51" s="56">
        <v>5</v>
      </c>
      <c r="J51" s="91"/>
      <c r="K51" s="90">
        <v>2</v>
      </c>
      <c r="L51" s="56">
        <v>0</v>
      </c>
      <c r="M51" s="56">
        <v>2</v>
      </c>
      <c r="N51" s="91"/>
      <c r="O51" s="90"/>
      <c r="P51" s="56"/>
      <c r="Q51" s="56"/>
      <c r="R51" s="91"/>
      <c r="S51" s="24"/>
      <c r="U51" s="43"/>
      <c r="V51" s="39"/>
      <c r="W51" s="39"/>
      <c r="X51" s="39"/>
    </row>
    <row r="52" spans="1:30" x14ac:dyDescent="0.2">
      <c r="A52" s="18"/>
      <c r="B52" s="16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43"/>
      <c r="V52" s="39"/>
      <c r="W52" s="39"/>
      <c r="X52" s="39"/>
    </row>
    <row r="53" spans="1:30" s="151" customFormat="1" ht="13.5" thickBot="1" x14ac:dyDescent="0.25">
      <c r="A53" s="18"/>
      <c r="B53" s="16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35</v>
      </c>
      <c r="D54" s="29">
        <f t="shared" si="3"/>
        <v>5</v>
      </c>
      <c r="E54" s="29">
        <f t="shared" si="3"/>
        <v>16</v>
      </c>
      <c r="F54" s="29">
        <f t="shared" si="3"/>
        <v>15</v>
      </c>
      <c r="G54" s="29">
        <f t="shared" si="3"/>
        <v>21</v>
      </c>
      <c r="H54" s="29">
        <f t="shared" si="3"/>
        <v>3</v>
      </c>
      <c r="I54" s="29">
        <f t="shared" si="3"/>
        <v>13</v>
      </c>
      <c r="J54" s="29">
        <f t="shared" si="3"/>
        <v>6</v>
      </c>
      <c r="K54" s="29">
        <f t="shared" si="3"/>
        <v>20</v>
      </c>
      <c r="L54" s="29">
        <f t="shared" si="3"/>
        <v>2</v>
      </c>
      <c r="M54" s="29">
        <f t="shared" si="3"/>
        <v>12</v>
      </c>
      <c r="N54" s="29">
        <f t="shared" si="3"/>
        <v>7</v>
      </c>
      <c r="O54" s="29">
        <f t="shared" si="3"/>
        <v>0</v>
      </c>
      <c r="P54" s="29">
        <f t="shared" si="3"/>
        <v>0</v>
      </c>
      <c r="Q54" s="29">
        <f t="shared" si="3"/>
        <v>0</v>
      </c>
      <c r="R54" s="29">
        <f t="shared" si="3"/>
        <v>0</v>
      </c>
      <c r="S54" s="24"/>
      <c r="U54" s="151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123</v>
      </c>
      <c r="D55" s="30">
        <f>SUM(P27,D54)</f>
        <v>21</v>
      </c>
      <c r="E55" s="30">
        <f>SUM(Q27,E54)</f>
        <v>63</v>
      </c>
      <c r="F55" s="30">
        <f>SUM(R27,F54)</f>
        <v>46</v>
      </c>
      <c r="G55" s="30">
        <f t="shared" ref="G55:R55" si="4">SUM(C55,G54)</f>
        <v>144</v>
      </c>
      <c r="H55" s="30">
        <f t="shared" si="4"/>
        <v>24</v>
      </c>
      <c r="I55" s="30">
        <f t="shared" si="4"/>
        <v>76</v>
      </c>
      <c r="J55" s="30">
        <f t="shared" si="4"/>
        <v>52</v>
      </c>
      <c r="K55" s="30">
        <f t="shared" si="4"/>
        <v>164</v>
      </c>
      <c r="L55" s="30">
        <f t="shared" si="4"/>
        <v>26</v>
      </c>
      <c r="M55" s="30">
        <f t="shared" si="4"/>
        <v>88</v>
      </c>
      <c r="N55" s="30">
        <f t="shared" si="4"/>
        <v>59</v>
      </c>
      <c r="O55" s="31">
        <f t="shared" si="4"/>
        <v>164</v>
      </c>
      <c r="P55" s="30">
        <f t="shared" si="4"/>
        <v>26</v>
      </c>
      <c r="Q55" s="30">
        <f t="shared" si="4"/>
        <v>88</v>
      </c>
      <c r="R55" s="32">
        <f t="shared" si="4"/>
        <v>59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8"/>
      <c r="D57" s="199"/>
      <c r="E57" s="200"/>
      <c r="F57" s="49"/>
      <c r="G57" s="198"/>
      <c r="H57" s="199"/>
      <c r="I57" s="200"/>
      <c r="J57" s="49"/>
      <c r="K57" s="198"/>
      <c r="L57" s="199"/>
      <c r="M57" s="204"/>
      <c r="N57" s="29"/>
      <c r="O57" s="51" t="s">
        <v>14</v>
      </c>
      <c r="P57" s="52"/>
      <c r="Q57" s="4"/>
      <c r="R57" s="53">
        <f>SUM(F1,J1,N1,R1,F29,J29,N29,R29,F57,J57,N57)</f>
        <v>56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390</v>
      </c>
      <c r="AB58" s="57" t="s">
        <v>34</v>
      </c>
      <c r="AC58" s="57" t="s">
        <v>22</v>
      </c>
      <c r="AD58" s="104" t="s">
        <v>46</v>
      </c>
    </row>
    <row r="59" spans="1:30" ht="13.5" thickTop="1" x14ac:dyDescent="0.2">
      <c r="A59" s="83" t="str">
        <f t="shared" ref="A59:A76" si="5">A3</f>
        <v>18</v>
      </c>
      <c r="B59" s="86" t="str">
        <f t="shared" ref="B59:B76" si="6">B31</f>
        <v>Sherlock Washington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30</v>
      </c>
      <c r="P59" s="88">
        <f>SUM(D3,H3,L3,P3,D31,H31,L31,P31,D59,H59,L59)</f>
        <v>12</v>
      </c>
      <c r="Q59" s="88">
        <f>SUM(E3,I3,M3,Q3,E31,I31,M31,Q31,E59,I59,M59)</f>
        <v>13</v>
      </c>
      <c r="R59" s="89">
        <f>SUM(F3,J3,N3,R3,F31,J31,N31,R31,F59,J59,N59)</f>
        <v>7</v>
      </c>
      <c r="S59" s="84">
        <f>IF(O59=0,0,AVERAGE(P59/O59))</f>
        <v>0.4</v>
      </c>
      <c r="U59" s="43" t="s">
        <v>255</v>
      </c>
      <c r="V59" s="86" t="s">
        <v>85</v>
      </c>
      <c r="W59" s="59">
        <v>7</v>
      </c>
      <c r="X59" s="59">
        <v>7</v>
      </c>
      <c r="Y59" s="60">
        <v>0.4</v>
      </c>
      <c r="Z59" s="60" t="s">
        <v>114</v>
      </c>
      <c r="AA59" s="60">
        <v>1</v>
      </c>
      <c r="AB59" s="60" t="s">
        <v>114</v>
      </c>
      <c r="AC59" s="59">
        <v>7</v>
      </c>
      <c r="AD59" s="105">
        <v>0.4</v>
      </c>
    </row>
    <row r="60" spans="1:30" x14ac:dyDescent="0.2">
      <c r="A60" s="83" t="str">
        <f t="shared" si="5"/>
        <v>35</v>
      </c>
      <c r="B60" s="86" t="str">
        <f t="shared" si="6"/>
        <v>Steve Rutch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20</v>
      </c>
      <c r="P60" s="56">
        <f t="shared" si="7"/>
        <v>2</v>
      </c>
      <c r="Q60" s="56">
        <f t="shared" si="7"/>
        <v>5</v>
      </c>
      <c r="R60" s="91">
        <f t="shared" si="7"/>
        <v>24</v>
      </c>
      <c r="S60" s="85">
        <f t="shared" ref="S60:S76" si="8">IF(O60=0,0,AVERAGE(P60/O60))</f>
        <v>0.1</v>
      </c>
      <c r="U60" s="43" t="s">
        <v>144</v>
      </c>
      <c r="V60" s="86" t="s">
        <v>173</v>
      </c>
      <c r="W60" s="59">
        <v>24</v>
      </c>
      <c r="X60" s="59">
        <v>24</v>
      </c>
      <c r="Y60" s="60">
        <v>0.1</v>
      </c>
      <c r="Z60" s="60" t="s">
        <v>114</v>
      </c>
      <c r="AA60" s="60">
        <v>3.4285714285714284</v>
      </c>
      <c r="AB60" s="60" t="s">
        <v>114</v>
      </c>
      <c r="AC60" s="59">
        <v>7</v>
      </c>
      <c r="AD60" s="105">
        <v>0.1</v>
      </c>
    </row>
    <row r="61" spans="1:30" x14ac:dyDescent="0.2">
      <c r="A61" s="83" t="str">
        <f t="shared" si="5"/>
        <v>19</v>
      </c>
      <c r="B61" s="86" t="str">
        <f t="shared" si="6"/>
        <v>Rich Koppenjan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27</v>
      </c>
      <c r="P61" s="56">
        <f t="shared" si="9"/>
        <v>3</v>
      </c>
      <c r="Q61" s="56">
        <f t="shared" si="9"/>
        <v>17</v>
      </c>
      <c r="R61" s="91">
        <f t="shared" si="9"/>
        <v>9</v>
      </c>
      <c r="S61" s="85">
        <f t="shared" si="8"/>
        <v>0.1111111111111111</v>
      </c>
      <c r="U61" s="43" t="s">
        <v>268</v>
      </c>
      <c r="V61" s="86" t="s">
        <v>172</v>
      </c>
      <c r="W61" s="59">
        <v>9</v>
      </c>
      <c r="X61" s="59">
        <v>9</v>
      </c>
      <c r="Y61" s="60">
        <v>0.1111111111111111</v>
      </c>
      <c r="Z61" s="60" t="s">
        <v>114</v>
      </c>
      <c r="AA61" s="60">
        <v>1.2857142857142858</v>
      </c>
      <c r="AB61" s="60" t="s">
        <v>114</v>
      </c>
      <c r="AC61" s="59">
        <v>7</v>
      </c>
      <c r="AD61" s="105">
        <v>0.1111111111111111</v>
      </c>
    </row>
    <row r="62" spans="1:30" x14ac:dyDescent="0.2">
      <c r="A62" s="83" t="str">
        <f t="shared" si="5"/>
        <v>2</v>
      </c>
      <c r="B62" s="86" t="str">
        <f t="shared" si="6"/>
        <v>Paul Daye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21</v>
      </c>
      <c r="P62" s="56">
        <f t="shared" si="10"/>
        <v>3</v>
      </c>
      <c r="Q62" s="56">
        <f t="shared" si="10"/>
        <v>12</v>
      </c>
      <c r="R62" s="91">
        <f t="shared" si="10"/>
        <v>12</v>
      </c>
      <c r="S62" s="85">
        <f t="shared" si="8"/>
        <v>0.14285714285714285</v>
      </c>
      <c r="U62" s="43" t="s">
        <v>134</v>
      </c>
      <c r="V62" s="86" t="s">
        <v>269</v>
      </c>
      <c r="W62" s="59">
        <v>12</v>
      </c>
      <c r="X62" s="59">
        <v>12</v>
      </c>
      <c r="Y62" s="60">
        <v>0.14285714285714285</v>
      </c>
      <c r="Z62" s="60" t="s">
        <v>114</v>
      </c>
      <c r="AA62" s="60">
        <v>1.7142857142857142</v>
      </c>
      <c r="AB62" s="60" t="s">
        <v>114</v>
      </c>
      <c r="AC62" s="59">
        <v>7</v>
      </c>
      <c r="AD62" s="105">
        <v>0.14285714285714285</v>
      </c>
    </row>
    <row r="63" spans="1:30" x14ac:dyDescent="0.2">
      <c r="A63" s="83" t="str">
        <f t="shared" si="5"/>
        <v>5</v>
      </c>
      <c r="B63" s="86" t="str">
        <f t="shared" si="6"/>
        <v>Omar Atin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26</v>
      </c>
      <c r="P63" s="56">
        <f t="shared" si="11"/>
        <v>1</v>
      </c>
      <c r="Q63" s="56">
        <f t="shared" si="11"/>
        <v>16</v>
      </c>
      <c r="R63" s="91">
        <f t="shared" si="11"/>
        <v>6</v>
      </c>
      <c r="S63" s="85">
        <f t="shared" si="8"/>
        <v>3.8461538461538464E-2</v>
      </c>
      <c r="U63" s="43" t="s">
        <v>141</v>
      </c>
      <c r="V63" s="86" t="s">
        <v>372</v>
      </c>
      <c r="W63" s="59">
        <v>6</v>
      </c>
      <c r="X63" s="59">
        <v>6</v>
      </c>
      <c r="Y63" s="60">
        <v>3.8461538461538464E-2</v>
      </c>
      <c r="Z63" s="60" t="s">
        <v>114</v>
      </c>
      <c r="AA63" s="60">
        <v>0.8571428571428571</v>
      </c>
      <c r="AB63" s="60" t="s">
        <v>114</v>
      </c>
      <c r="AC63" s="59">
        <v>7</v>
      </c>
      <c r="AD63" s="105">
        <v>3.8461538461538464E-2</v>
      </c>
    </row>
    <row r="64" spans="1:30" x14ac:dyDescent="0.2">
      <c r="A64" s="83" t="str">
        <f t="shared" si="5"/>
        <v>14</v>
      </c>
      <c r="B64" s="86" t="str">
        <f t="shared" si="6"/>
        <v>Doug Winthrop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23</v>
      </c>
      <c r="P64" s="56">
        <f t="shared" si="12"/>
        <v>5</v>
      </c>
      <c r="Q64" s="56">
        <f t="shared" si="12"/>
        <v>10</v>
      </c>
      <c r="R64" s="91">
        <f t="shared" si="12"/>
        <v>0</v>
      </c>
      <c r="S64" s="85">
        <f t="shared" si="8"/>
        <v>0.21739130434782608</v>
      </c>
      <c r="U64" s="43" t="s">
        <v>270</v>
      </c>
      <c r="V64" s="86" t="s">
        <v>155</v>
      </c>
      <c r="W64" s="59">
        <v>0</v>
      </c>
      <c r="X64" s="59" t="s">
        <v>391</v>
      </c>
      <c r="Y64" s="60">
        <v>0.21739130434782608</v>
      </c>
      <c r="Z64" s="60" t="s">
        <v>114</v>
      </c>
      <c r="AA64" s="60">
        <v>0</v>
      </c>
      <c r="AB64" s="60" t="s">
        <v>114</v>
      </c>
      <c r="AC64" s="59">
        <v>7</v>
      </c>
      <c r="AD64" s="105">
        <v>0.21739130434782608</v>
      </c>
    </row>
    <row r="65" spans="1:30" x14ac:dyDescent="0.2">
      <c r="A65" s="83" t="str">
        <f t="shared" si="5"/>
        <v>8</v>
      </c>
      <c r="B65" s="86" t="str">
        <f t="shared" si="6"/>
        <v>Elvis DeJesus</v>
      </c>
      <c r="C65" s="12"/>
      <c r="D65" s="13"/>
      <c r="E65" s="13"/>
      <c r="F65" s="1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11</v>
      </c>
      <c r="P65" s="56">
        <f t="shared" si="13"/>
        <v>0</v>
      </c>
      <c r="Q65" s="56">
        <f t="shared" si="13"/>
        <v>10</v>
      </c>
      <c r="R65" s="91">
        <f t="shared" si="13"/>
        <v>1</v>
      </c>
      <c r="S65" s="85">
        <f t="shared" si="8"/>
        <v>0</v>
      </c>
      <c r="U65" s="43" t="s">
        <v>236</v>
      </c>
      <c r="V65" s="86" t="s">
        <v>271</v>
      </c>
      <c r="W65" s="59">
        <v>1</v>
      </c>
      <c r="X65" s="59">
        <v>1</v>
      </c>
      <c r="Y65" s="60">
        <v>0</v>
      </c>
      <c r="Z65" s="60" t="s">
        <v>164</v>
      </c>
      <c r="AA65" s="60">
        <v>0.14285714285714285</v>
      </c>
      <c r="AB65" s="60" t="s">
        <v>114</v>
      </c>
      <c r="AC65" s="59">
        <v>7</v>
      </c>
      <c r="AD65" s="105">
        <v>0</v>
      </c>
    </row>
    <row r="66" spans="1:30" x14ac:dyDescent="0.2">
      <c r="A66" s="83" t="str">
        <f t="shared" si="5"/>
        <v>15</v>
      </c>
      <c r="B66" s="86" t="str">
        <f t="shared" si="6"/>
        <v>Derek Van Linton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3</v>
      </c>
      <c r="P66" s="56">
        <f t="shared" si="14"/>
        <v>0</v>
      </c>
      <c r="Q66" s="56">
        <f t="shared" si="14"/>
        <v>3</v>
      </c>
      <c r="R66" s="91">
        <f t="shared" si="14"/>
        <v>0</v>
      </c>
      <c r="S66" s="85">
        <f t="shared" si="8"/>
        <v>0</v>
      </c>
      <c r="U66" s="43" t="s">
        <v>242</v>
      </c>
      <c r="V66" s="86" t="s">
        <v>373</v>
      </c>
      <c r="W66" s="59">
        <v>0</v>
      </c>
      <c r="X66" s="59" t="s">
        <v>391</v>
      </c>
      <c r="Y66" s="60">
        <v>0</v>
      </c>
      <c r="Z66" s="60" t="s">
        <v>164</v>
      </c>
      <c r="AA66" s="60">
        <v>0</v>
      </c>
      <c r="AB66" s="60" t="s">
        <v>114</v>
      </c>
      <c r="AC66" s="59">
        <v>5</v>
      </c>
      <c r="AD66" s="105">
        <v>0</v>
      </c>
    </row>
    <row r="67" spans="1:30" x14ac:dyDescent="0.2">
      <c r="A67" s="83" t="str">
        <f t="shared" si="5"/>
        <v>23</v>
      </c>
      <c r="B67" s="86" t="str">
        <f t="shared" si="6"/>
        <v>Paul Caruso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2</v>
      </c>
      <c r="P67" s="56">
        <f t="shared" si="15"/>
        <v>0</v>
      </c>
      <c r="Q67" s="56">
        <f t="shared" si="15"/>
        <v>2</v>
      </c>
      <c r="R67" s="91">
        <f t="shared" si="15"/>
        <v>0</v>
      </c>
      <c r="S67" s="85">
        <f t="shared" si="8"/>
        <v>0</v>
      </c>
      <c r="U67" s="43" t="s">
        <v>234</v>
      </c>
      <c r="V67" s="86" t="s">
        <v>272</v>
      </c>
      <c r="W67" s="59">
        <v>0</v>
      </c>
      <c r="X67" s="59" t="s">
        <v>391</v>
      </c>
      <c r="Y67" s="60">
        <v>0</v>
      </c>
      <c r="Z67" s="60" t="s">
        <v>164</v>
      </c>
      <c r="AA67" s="60">
        <v>0</v>
      </c>
      <c r="AB67" s="60" t="s">
        <v>161</v>
      </c>
      <c r="AC67" s="59">
        <v>2</v>
      </c>
      <c r="AD67" s="105">
        <v>0</v>
      </c>
    </row>
    <row r="68" spans="1:30" x14ac:dyDescent="0.2">
      <c r="A68" s="83" t="str">
        <f t="shared" si="5"/>
        <v>13</v>
      </c>
      <c r="B68" s="86" t="str">
        <f t="shared" si="6"/>
        <v>Robert Weekes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1</v>
      </c>
      <c r="P68" s="56">
        <f t="shared" si="16"/>
        <v>0</v>
      </c>
      <c r="Q68" s="56">
        <f t="shared" si="16"/>
        <v>0</v>
      </c>
      <c r="R68" s="91">
        <f t="shared" si="16"/>
        <v>0</v>
      </c>
      <c r="S68" s="85">
        <f t="shared" si="8"/>
        <v>0</v>
      </c>
      <c r="U68" s="43" t="s">
        <v>237</v>
      </c>
      <c r="V68" s="86" t="s">
        <v>273</v>
      </c>
      <c r="W68" s="59">
        <v>0</v>
      </c>
      <c r="X68" s="59" t="s">
        <v>391</v>
      </c>
      <c r="Y68" s="60">
        <v>0</v>
      </c>
      <c r="Z68" s="60" t="s">
        <v>164</v>
      </c>
      <c r="AA68" s="60">
        <v>0</v>
      </c>
      <c r="AB68" s="60" t="s">
        <v>161</v>
      </c>
      <c r="AC68" s="59">
        <v>1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>
        <v>0</v>
      </c>
      <c r="V69" s="86">
        <v>0</v>
      </c>
      <c r="W69" s="59">
        <v>0</v>
      </c>
      <c r="X69" s="59" t="s">
        <v>391</v>
      </c>
      <c r="Y69" s="60">
        <v>0</v>
      </c>
      <c r="Z69" s="60" t="s">
        <v>164</v>
      </c>
      <c r="AA69" s="60">
        <v>0</v>
      </c>
      <c r="AB69" s="60" t="s">
        <v>161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391</v>
      </c>
      <c r="Y70" s="60">
        <v>0</v>
      </c>
      <c r="Z70" s="60" t="s">
        <v>164</v>
      </c>
      <c r="AA70" s="60">
        <v>0</v>
      </c>
      <c r="AB70" s="60" t="s">
        <v>161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391</v>
      </c>
      <c r="Y71" s="60">
        <v>0</v>
      </c>
      <c r="Z71" s="60" t="s">
        <v>164</v>
      </c>
      <c r="AA71" s="60">
        <v>0</v>
      </c>
      <c r="AB71" s="60" t="s">
        <v>161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391</v>
      </c>
      <c r="Y72" s="60">
        <v>0</v>
      </c>
      <c r="Z72" s="60" t="s">
        <v>164</v>
      </c>
      <c r="AA72" s="60">
        <v>0</v>
      </c>
      <c r="AB72" s="60" t="s">
        <v>161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391</v>
      </c>
      <c r="Y73" s="60">
        <v>0</v>
      </c>
      <c r="Z73" s="60" t="s">
        <v>164</v>
      </c>
      <c r="AA73" s="60">
        <v>0</v>
      </c>
      <c r="AB73" s="60" t="s">
        <v>161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7"/>
      <c r="D74" s="158"/>
      <c r="E74" s="158"/>
      <c r="F74" s="159"/>
      <c r="G74" s="157"/>
      <c r="H74" s="158"/>
      <c r="I74" s="158"/>
      <c r="J74" s="159"/>
      <c r="K74" s="157"/>
      <c r="L74" s="158"/>
      <c r="M74" s="158"/>
      <c r="N74" s="15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391</v>
      </c>
      <c r="Y74" s="60">
        <v>0</v>
      </c>
      <c r="Z74" s="60" t="s">
        <v>164</v>
      </c>
      <c r="AA74" s="60">
        <v>0</v>
      </c>
      <c r="AB74" s="60" t="s">
        <v>161</v>
      </c>
      <c r="AC74" s="59">
        <v>0</v>
      </c>
      <c r="AD74" s="105">
        <v>0</v>
      </c>
    </row>
    <row r="75" spans="1:30" s="151" customFormat="1" x14ac:dyDescent="0.2">
      <c r="A75" s="83">
        <f t="shared" si="5"/>
        <v>0</v>
      </c>
      <c r="B75" s="86">
        <f t="shared" si="6"/>
        <v>0</v>
      </c>
      <c r="C75" s="12"/>
      <c r="D75" s="150"/>
      <c r="E75" s="150"/>
      <c r="F75" s="14"/>
      <c r="G75" s="12"/>
      <c r="H75" s="150"/>
      <c r="I75" s="150"/>
      <c r="J75" s="14"/>
      <c r="K75" s="12"/>
      <c r="L75" s="150"/>
      <c r="M75" s="15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391</v>
      </c>
      <c r="Y75" s="60">
        <v>0</v>
      </c>
      <c r="Z75" s="60" t="s">
        <v>164</v>
      </c>
      <c r="AA75" s="60">
        <v>0</v>
      </c>
      <c r="AB75" s="60" t="s">
        <v>161</v>
      </c>
      <c r="AC75" s="59">
        <v>0</v>
      </c>
      <c r="AD75" s="105">
        <v>0</v>
      </c>
    </row>
    <row r="76" spans="1:30" s="151" customFormat="1" x14ac:dyDescent="0.2">
      <c r="A76" s="83">
        <f t="shared" si="5"/>
        <v>0</v>
      </c>
      <c r="B76" s="86">
        <f t="shared" si="6"/>
        <v>0</v>
      </c>
      <c r="C76" s="12"/>
      <c r="D76" s="150"/>
      <c r="E76" s="150"/>
      <c r="F76" s="14"/>
      <c r="G76" s="12"/>
      <c r="H76" s="150"/>
      <c r="I76" s="150"/>
      <c r="J76" s="14"/>
      <c r="K76" s="12"/>
      <c r="L76" s="150"/>
      <c r="M76" s="15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391</v>
      </c>
      <c r="Y76" s="60">
        <v>0</v>
      </c>
      <c r="Z76" s="60" t="s">
        <v>164</v>
      </c>
      <c r="AA76" s="60">
        <v>0</v>
      </c>
      <c r="AB76" s="60" t="s">
        <v>161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Toni Gunn</v>
      </c>
      <c r="C78" s="64"/>
      <c r="D78" s="65"/>
      <c r="E78" s="65"/>
      <c r="F78" s="66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156</v>
      </c>
      <c r="P78" s="21">
        <f t="shared" si="25"/>
        <v>26</v>
      </c>
      <c r="Q78" s="162">
        <f t="shared" si="25"/>
        <v>81</v>
      </c>
      <c r="R78" s="161"/>
      <c r="S78" s="163">
        <f>SUM(Q78/O78)</f>
        <v>0.51923076923076927</v>
      </c>
      <c r="V78" s="56" t="s">
        <v>23</v>
      </c>
      <c r="W78" s="59">
        <v>59</v>
      </c>
      <c r="X78" s="59">
        <v>59</v>
      </c>
      <c r="Y78" s="61"/>
      <c r="Z78" s="61"/>
      <c r="AA78" s="61"/>
      <c r="AB78" s="61"/>
      <c r="AC78" s="62"/>
    </row>
    <row r="79" spans="1:30" x14ac:dyDescent="0.2">
      <c r="A79" s="11"/>
      <c r="B79" s="160" t="str">
        <f>B51</f>
        <v>Patrick Ralph</v>
      </c>
      <c r="C79" s="90"/>
      <c r="D79" s="56"/>
      <c r="E79" s="56"/>
      <c r="F79" s="91"/>
      <c r="G79" s="90"/>
      <c r="H79" s="56"/>
      <c r="I79" s="56"/>
      <c r="J79" s="91"/>
      <c r="K79" s="90"/>
      <c r="L79" s="56"/>
      <c r="M79" s="56"/>
      <c r="N79" s="91"/>
      <c r="O79" s="90">
        <f t="shared" si="25"/>
        <v>8</v>
      </c>
      <c r="P79" s="56">
        <f t="shared" si="25"/>
        <v>0</v>
      </c>
      <c r="Q79" s="56">
        <f t="shared" si="25"/>
        <v>7</v>
      </c>
      <c r="R79" s="91"/>
      <c r="S79" s="164">
        <f>SUM(Q79/O79)</f>
        <v>0.875</v>
      </c>
      <c r="V79" s="67" t="s">
        <v>24</v>
      </c>
      <c r="W79" s="62"/>
      <c r="X79" s="62"/>
      <c r="Y79" s="68">
        <v>0.4</v>
      </c>
      <c r="Z79" s="68"/>
      <c r="AA79" s="68">
        <v>3.4285714285714284</v>
      </c>
      <c r="AB79" s="68"/>
      <c r="AC79" s="62"/>
    </row>
    <row r="80" spans="1:30" x14ac:dyDescent="0.2">
      <c r="A80" s="11"/>
      <c r="B80" s="160">
        <f>B52</f>
        <v>0</v>
      </c>
      <c r="C80" s="12"/>
      <c r="D80" s="150"/>
      <c r="E80" s="150"/>
      <c r="F80" s="14"/>
      <c r="G80" s="12"/>
      <c r="H80" s="150"/>
      <c r="I80" s="150"/>
      <c r="J80" s="14"/>
      <c r="K80" s="12"/>
      <c r="L80" s="150"/>
      <c r="M80" s="15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51" customFormat="1" ht="13.5" thickBot="1" x14ac:dyDescent="0.25">
      <c r="A81" s="179"/>
      <c r="B81" s="160">
        <f>B53</f>
        <v>0</v>
      </c>
      <c r="C81" s="181"/>
      <c r="D81" s="182"/>
      <c r="E81" s="182"/>
      <c r="F81" s="183"/>
      <c r="G81" s="181"/>
      <c r="H81" s="182"/>
      <c r="I81" s="182"/>
      <c r="J81" s="183"/>
      <c r="K81" s="181"/>
      <c r="L81" s="182"/>
      <c r="M81" s="182"/>
      <c r="N81" s="183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5" t="e">
        <f>SUM(Q81/O81)</f>
        <v>#DIV/0!</v>
      </c>
      <c r="V81" s="67"/>
      <c r="W81" s="180"/>
      <c r="X81" s="180"/>
      <c r="Y81" s="68"/>
      <c r="Z81" s="68"/>
      <c r="AA81" s="68"/>
      <c r="AB81" s="68"/>
      <c r="AC81" s="180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164</v>
      </c>
      <c r="P82" s="29">
        <f t="shared" si="26"/>
        <v>26</v>
      </c>
      <c r="Q82" s="29">
        <f t="shared" si="26"/>
        <v>88</v>
      </c>
      <c r="R82" s="29">
        <f t="shared" si="26"/>
        <v>59</v>
      </c>
      <c r="S82" s="69">
        <f>AVERAGE(P82/O82)</f>
        <v>0.15853658536585366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164</v>
      </c>
      <c r="D83" s="29">
        <f>SUM(P55,D82)</f>
        <v>26</v>
      </c>
      <c r="E83" s="29">
        <f>SUM(Q55,E82)</f>
        <v>88</v>
      </c>
      <c r="F83" s="29">
        <f>SUM(R55,F82)</f>
        <v>59</v>
      </c>
      <c r="G83" s="29">
        <f t="shared" ref="G83:M83" si="27">SUM(C83,G82)</f>
        <v>164</v>
      </c>
      <c r="H83" s="29">
        <f t="shared" si="27"/>
        <v>26</v>
      </c>
      <c r="I83" s="29">
        <f t="shared" si="27"/>
        <v>88</v>
      </c>
      <c r="J83" s="29">
        <f t="shared" si="27"/>
        <v>59</v>
      </c>
      <c r="K83" s="29">
        <f t="shared" si="27"/>
        <v>164</v>
      </c>
      <c r="L83" s="29">
        <f t="shared" si="27"/>
        <v>26</v>
      </c>
      <c r="M83" s="29">
        <f t="shared" si="27"/>
        <v>88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0.65789473684210531</v>
      </c>
      <c r="V84" s="201" t="s">
        <v>25</v>
      </c>
      <c r="W84" s="202"/>
      <c r="X84" s="203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1.4642857142857142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7</v>
      </c>
      <c r="E86" s="73" t="s">
        <v>32</v>
      </c>
      <c r="V86" s="77" t="s">
        <v>29</v>
      </c>
      <c r="W86" s="61" t="s">
        <v>274</v>
      </c>
      <c r="X86" s="79">
        <v>0.48076923076923073</v>
      </c>
      <c r="Y86" s="62" t="s">
        <v>114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344</v>
      </c>
      <c r="X87" s="167">
        <v>0.125</v>
      </c>
      <c r="Y87" s="62" t="s">
        <v>165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7" t="e">
        <v>#DIV/0!</v>
      </c>
      <c r="Y88" s="62" t="s">
        <v>165</v>
      </c>
    </row>
    <row r="89" spans="1:29" x14ac:dyDescent="0.2">
      <c r="V89" s="80" t="s">
        <v>29</v>
      </c>
      <c r="W89" s="81">
        <v>0</v>
      </c>
      <c r="X89" s="82" t="e">
        <v>#DIV/0!</v>
      </c>
      <c r="Y89" s="180" t="s">
        <v>165</v>
      </c>
    </row>
  </sheetData>
  <sheetProtection sheet="1" objects="1" scenarios="1"/>
  <sortState ref="U24:U54">
    <sortCondition ref="U24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42" priority="5" stopIfTrue="1" operator="equal">
      <formula>$Y$79</formula>
    </cfRule>
  </conditionalFormatting>
  <conditionalFormatting sqref="AA59:AB74 AA77:AB77">
    <cfRule type="cellIs" dxfId="41" priority="6" stopIfTrue="1" operator="equal">
      <formula>$AA$79</formula>
    </cfRule>
  </conditionalFormatting>
  <conditionalFormatting sqref="Y75:Z75">
    <cfRule type="cellIs" dxfId="40" priority="3" stopIfTrue="1" operator="equal">
      <formula>$Y$79</formula>
    </cfRule>
  </conditionalFormatting>
  <conditionalFormatting sqref="AA75:AB75">
    <cfRule type="cellIs" dxfId="39" priority="4" stopIfTrue="1" operator="equal">
      <formula>$AA$79</formula>
    </cfRule>
  </conditionalFormatting>
  <conditionalFormatting sqref="Y76:Z76">
    <cfRule type="cellIs" dxfId="38" priority="1" stopIfTrue="1" operator="equal">
      <formula>$Y$79</formula>
    </cfRule>
  </conditionalFormatting>
  <conditionalFormatting sqref="AA76:AB76">
    <cfRule type="cellIs" dxfId="37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98" t="s">
        <v>43</v>
      </c>
      <c r="D1" s="199"/>
      <c r="E1" s="200"/>
      <c r="F1" s="4">
        <v>1</v>
      </c>
      <c r="G1" s="198" t="s">
        <v>218</v>
      </c>
      <c r="H1" s="199"/>
      <c r="I1" s="200"/>
      <c r="J1" s="4">
        <v>0</v>
      </c>
      <c r="K1" s="198" t="s">
        <v>127</v>
      </c>
      <c r="L1" s="199"/>
      <c r="M1" s="200"/>
      <c r="N1" s="4">
        <v>16</v>
      </c>
      <c r="O1" s="198" t="s">
        <v>221</v>
      </c>
      <c r="P1" s="199"/>
      <c r="Q1" s="200"/>
      <c r="R1" s="4">
        <v>16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148</v>
      </c>
      <c r="B3" s="86" t="s">
        <v>210</v>
      </c>
      <c r="C3" s="12">
        <v>4</v>
      </c>
      <c r="D3" s="13">
        <v>3</v>
      </c>
      <c r="E3" s="13">
        <v>0</v>
      </c>
      <c r="F3" s="14">
        <v>0</v>
      </c>
      <c r="G3" s="12"/>
      <c r="H3" s="13"/>
      <c r="I3" s="13"/>
      <c r="J3" s="14"/>
      <c r="K3" s="127">
        <v>5</v>
      </c>
      <c r="L3" s="128">
        <v>3</v>
      </c>
      <c r="M3" s="128">
        <v>0</v>
      </c>
      <c r="N3" s="129">
        <v>0</v>
      </c>
      <c r="O3" s="127">
        <v>5</v>
      </c>
      <c r="P3" s="128">
        <v>4</v>
      </c>
      <c r="Q3" s="128">
        <v>0</v>
      </c>
      <c r="R3" s="129">
        <v>1</v>
      </c>
      <c r="S3" s="17"/>
    </row>
    <row r="4" spans="1:19" x14ac:dyDescent="0.2">
      <c r="A4" s="83" t="s">
        <v>133</v>
      </c>
      <c r="B4" s="86" t="s">
        <v>57</v>
      </c>
      <c r="C4" s="12">
        <v>0</v>
      </c>
      <c r="D4" s="13">
        <v>0</v>
      </c>
      <c r="E4" s="13">
        <v>0</v>
      </c>
      <c r="F4" s="14">
        <v>9</v>
      </c>
      <c r="G4" s="12"/>
      <c r="H4" s="13"/>
      <c r="I4" s="13"/>
      <c r="J4" s="14"/>
      <c r="K4" s="127">
        <v>0</v>
      </c>
      <c r="L4" s="128">
        <v>0</v>
      </c>
      <c r="M4" s="128">
        <v>0</v>
      </c>
      <c r="N4" s="129">
        <v>1</v>
      </c>
      <c r="O4" s="127">
        <v>0</v>
      </c>
      <c r="P4" s="128">
        <v>0</v>
      </c>
      <c r="Q4" s="128">
        <v>0</v>
      </c>
      <c r="R4" s="129">
        <v>6</v>
      </c>
      <c r="S4" s="17"/>
    </row>
    <row r="5" spans="1:19" x14ac:dyDescent="0.2">
      <c r="A5" s="83" t="s">
        <v>138</v>
      </c>
      <c r="B5" s="86" t="s">
        <v>59</v>
      </c>
      <c r="C5" s="12">
        <v>4</v>
      </c>
      <c r="D5" s="13">
        <v>1</v>
      </c>
      <c r="E5" s="13">
        <v>1</v>
      </c>
      <c r="F5" s="14">
        <v>2</v>
      </c>
      <c r="G5" s="12"/>
      <c r="H5" s="13"/>
      <c r="I5" s="13"/>
      <c r="J5" s="14"/>
      <c r="K5" s="127">
        <v>4</v>
      </c>
      <c r="L5" s="128">
        <v>1</v>
      </c>
      <c r="M5" s="128">
        <v>0</v>
      </c>
      <c r="N5" s="129">
        <v>2</v>
      </c>
      <c r="O5" s="127">
        <v>6</v>
      </c>
      <c r="P5" s="128">
        <v>2</v>
      </c>
      <c r="Q5" s="128">
        <v>2</v>
      </c>
      <c r="R5" s="129">
        <v>0</v>
      </c>
      <c r="S5" s="17"/>
    </row>
    <row r="6" spans="1:19" x14ac:dyDescent="0.2">
      <c r="A6" s="83" t="s">
        <v>233</v>
      </c>
      <c r="B6" s="86" t="s">
        <v>112</v>
      </c>
      <c r="C6" s="12">
        <v>0</v>
      </c>
      <c r="D6" s="13">
        <v>0</v>
      </c>
      <c r="E6" s="13">
        <v>0</v>
      </c>
      <c r="F6" s="14">
        <v>0</v>
      </c>
      <c r="G6" s="12">
        <v>4</v>
      </c>
      <c r="H6" s="13">
        <v>4</v>
      </c>
      <c r="I6" s="13">
        <v>0</v>
      </c>
      <c r="J6" s="14">
        <v>0</v>
      </c>
      <c r="K6" s="127">
        <v>2</v>
      </c>
      <c r="L6" s="128">
        <v>0</v>
      </c>
      <c r="M6" s="128">
        <v>1</v>
      </c>
      <c r="N6" s="129">
        <v>0</v>
      </c>
      <c r="O6" s="127">
        <v>1</v>
      </c>
      <c r="P6" s="128">
        <v>0</v>
      </c>
      <c r="Q6" s="128">
        <v>1</v>
      </c>
      <c r="R6" s="129">
        <v>0</v>
      </c>
      <c r="S6" s="17" t="s">
        <v>8</v>
      </c>
    </row>
    <row r="7" spans="1:19" x14ac:dyDescent="0.2">
      <c r="A7" s="83" t="s">
        <v>134</v>
      </c>
      <c r="B7" s="86" t="s">
        <v>374</v>
      </c>
      <c r="C7" s="12">
        <v>4</v>
      </c>
      <c r="D7" s="13">
        <v>4</v>
      </c>
      <c r="E7" s="13">
        <v>0</v>
      </c>
      <c r="F7" s="14">
        <v>2</v>
      </c>
      <c r="G7" s="12">
        <v>0</v>
      </c>
      <c r="H7" s="13">
        <v>0</v>
      </c>
      <c r="I7" s="13">
        <v>0</v>
      </c>
      <c r="J7" s="14">
        <v>0</v>
      </c>
      <c r="K7" s="127">
        <v>4</v>
      </c>
      <c r="L7" s="128">
        <v>2</v>
      </c>
      <c r="M7" s="128">
        <v>1</v>
      </c>
      <c r="N7" s="129">
        <v>1</v>
      </c>
      <c r="O7" s="127">
        <v>6</v>
      </c>
      <c r="P7" s="128">
        <v>3</v>
      </c>
      <c r="Q7" s="128">
        <v>0</v>
      </c>
      <c r="R7" s="129">
        <v>2</v>
      </c>
      <c r="S7" s="17"/>
    </row>
    <row r="8" spans="1:19" x14ac:dyDescent="0.2">
      <c r="A8" s="83" t="s">
        <v>228</v>
      </c>
      <c r="B8" s="86" t="s">
        <v>120</v>
      </c>
      <c r="C8" s="12">
        <v>4</v>
      </c>
      <c r="D8" s="13">
        <v>2</v>
      </c>
      <c r="E8" s="13">
        <v>1</v>
      </c>
      <c r="F8" s="14">
        <v>1</v>
      </c>
      <c r="G8" s="12">
        <v>0</v>
      </c>
      <c r="H8" s="13">
        <v>0</v>
      </c>
      <c r="I8" s="13">
        <v>0</v>
      </c>
      <c r="J8" s="14">
        <v>0</v>
      </c>
      <c r="K8" s="127">
        <v>2</v>
      </c>
      <c r="L8" s="128">
        <v>0</v>
      </c>
      <c r="M8" s="128">
        <v>0</v>
      </c>
      <c r="N8" s="129">
        <v>0</v>
      </c>
      <c r="O8" s="127">
        <v>3</v>
      </c>
      <c r="P8" s="128">
        <v>0</v>
      </c>
      <c r="Q8" s="128">
        <v>1</v>
      </c>
      <c r="R8" s="129">
        <v>0</v>
      </c>
      <c r="S8" s="17"/>
    </row>
    <row r="9" spans="1:19" x14ac:dyDescent="0.2">
      <c r="A9" s="83" t="s">
        <v>229</v>
      </c>
      <c r="B9" s="86" t="s">
        <v>102</v>
      </c>
      <c r="C9" s="12">
        <v>0</v>
      </c>
      <c r="D9" s="13">
        <v>0</v>
      </c>
      <c r="E9" s="13">
        <v>0</v>
      </c>
      <c r="F9" s="14">
        <v>1</v>
      </c>
      <c r="G9" s="12">
        <v>3</v>
      </c>
      <c r="H9" s="13">
        <v>2</v>
      </c>
      <c r="I9" s="13">
        <v>1</v>
      </c>
      <c r="J9" s="14">
        <v>1</v>
      </c>
      <c r="K9" s="127"/>
      <c r="L9" s="128"/>
      <c r="M9" s="128"/>
      <c r="N9" s="129"/>
      <c r="O9" s="127">
        <v>1</v>
      </c>
      <c r="P9" s="128">
        <v>0</v>
      </c>
      <c r="Q9" s="128">
        <v>1</v>
      </c>
      <c r="R9" s="129">
        <v>2</v>
      </c>
      <c r="S9" s="17"/>
    </row>
    <row r="10" spans="1:19" x14ac:dyDescent="0.2">
      <c r="A10" s="83" t="s">
        <v>146</v>
      </c>
      <c r="B10" s="86" t="s">
        <v>111</v>
      </c>
      <c r="C10" s="12">
        <v>4</v>
      </c>
      <c r="D10" s="13">
        <v>3</v>
      </c>
      <c r="E10" s="13">
        <v>1</v>
      </c>
      <c r="F10" s="14">
        <v>0</v>
      </c>
      <c r="G10" s="12">
        <v>4</v>
      </c>
      <c r="H10" s="13">
        <v>3</v>
      </c>
      <c r="I10" s="13">
        <v>1</v>
      </c>
      <c r="J10" s="14">
        <v>1</v>
      </c>
      <c r="K10" s="127"/>
      <c r="L10" s="128"/>
      <c r="M10" s="128"/>
      <c r="N10" s="129"/>
      <c r="O10" s="127">
        <v>3</v>
      </c>
      <c r="P10" s="128">
        <v>1</v>
      </c>
      <c r="Q10" s="128">
        <v>1</v>
      </c>
      <c r="R10" s="129">
        <v>0</v>
      </c>
      <c r="S10" s="17"/>
    </row>
    <row r="11" spans="1:19" x14ac:dyDescent="0.2">
      <c r="A11" s="83" t="s">
        <v>230</v>
      </c>
      <c r="B11" s="86" t="s">
        <v>110</v>
      </c>
      <c r="C11" s="12">
        <v>0</v>
      </c>
      <c r="D11" s="13">
        <v>0</v>
      </c>
      <c r="E11" s="13">
        <v>0</v>
      </c>
      <c r="F11" s="14">
        <v>0</v>
      </c>
      <c r="G11" s="12">
        <v>3</v>
      </c>
      <c r="H11" s="13">
        <v>2</v>
      </c>
      <c r="I11" s="13">
        <v>1</v>
      </c>
      <c r="J11" s="14">
        <v>0</v>
      </c>
      <c r="K11" s="12"/>
      <c r="L11" s="13"/>
      <c r="M11" s="13"/>
      <c r="N11" s="14"/>
      <c r="O11" s="12"/>
      <c r="P11" s="13"/>
      <c r="Q11" s="13"/>
      <c r="R11" s="14"/>
      <c r="S11" s="17"/>
    </row>
    <row r="12" spans="1:19" x14ac:dyDescent="0.2">
      <c r="A12" s="83" t="s">
        <v>231</v>
      </c>
      <c r="B12" s="86" t="s">
        <v>156</v>
      </c>
      <c r="C12" s="12">
        <v>4</v>
      </c>
      <c r="D12" s="13">
        <v>2</v>
      </c>
      <c r="E12" s="13">
        <v>1</v>
      </c>
      <c r="F12" s="14">
        <v>0</v>
      </c>
      <c r="G12" s="12">
        <v>0</v>
      </c>
      <c r="H12" s="13">
        <v>0</v>
      </c>
      <c r="I12" s="13">
        <v>0</v>
      </c>
      <c r="J12" s="14">
        <v>2</v>
      </c>
      <c r="K12" s="12"/>
      <c r="L12" s="13"/>
      <c r="M12" s="13"/>
      <c r="N12" s="14"/>
      <c r="O12" s="12">
        <v>1</v>
      </c>
      <c r="P12" s="13">
        <v>0</v>
      </c>
      <c r="Q12" s="13">
        <v>0</v>
      </c>
      <c r="R12" s="14">
        <v>0</v>
      </c>
      <c r="S12" s="17"/>
    </row>
    <row r="13" spans="1:19" x14ac:dyDescent="0.2">
      <c r="A13" s="83" t="s">
        <v>232</v>
      </c>
      <c r="B13" s="86" t="s">
        <v>89</v>
      </c>
      <c r="C13" s="12"/>
      <c r="D13" s="13"/>
      <c r="E13" s="13"/>
      <c r="F13" s="14"/>
      <c r="G13" s="12">
        <v>4</v>
      </c>
      <c r="H13" s="13">
        <v>3</v>
      </c>
      <c r="I13" s="13">
        <v>0</v>
      </c>
      <c r="J13" s="14">
        <v>0</v>
      </c>
      <c r="K13" s="12">
        <v>5</v>
      </c>
      <c r="L13" s="13">
        <v>1</v>
      </c>
      <c r="M13" s="13">
        <v>0</v>
      </c>
      <c r="N13" s="14">
        <v>2</v>
      </c>
      <c r="O13" s="12">
        <v>3</v>
      </c>
      <c r="P13" s="13">
        <v>2</v>
      </c>
      <c r="Q13" s="13">
        <v>1</v>
      </c>
      <c r="R13" s="14">
        <v>3</v>
      </c>
      <c r="S13" s="17"/>
    </row>
    <row r="14" spans="1:19" x14ac:dyDescent="0.2">
      <c r="A14" s="83" t="s">
        <v>135</v>
      </c>
      <c r="B14" s="86" t="s">
        <v>83</v>
      </c>
      <c r="C14" s="12"/>
      <c r="D14" s="13"/>
      <c r="E14" s="13"/>
      <c r="F14" s="14"/>
      <c r="G14" s="12">
        <v>4</v>
      </c>
      <c r="H14" s="13">
        <v>2</v>
      </c>
      <c r="I14" s="13">
        <v>1</v>
      </c>
      <c r="J14" s="14">
        <v>1</v>
      </c>
      <c r="K14" s="12">
        <v>4</v>
      </c>
      <c r="L14" s="13">
        <v>1</v>
      </c>
      <c r="M14" s="13">
        <v>1</v>
      </c>
      <c r="N14" s="14">
        <v>7</v>
      </c>
      <c r="O14" s="12">
        <v>6</v>
      </c>
      <c r="P14" s="13">
        <v>2</v>
      </c>
      <c r="Q14" s="13">
        <v>1</v>
      </c>
      <c r="R14" s="14">
        <v>1</v>
      </c>
      <c r="S14" s="17"/>
    </row>
    <row r="15" spans="1:19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19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50"/>
      <c r="E18" s="150"/>
      <c r="F18" s="14"/>
      <c r="G18" s="12"/>
      <c r="H18" s="150"/>
      <c r="I18" s="150"/>
      <c r="J18" s="14"/>
      <c r="K18" s="12"/>
      <c r="L18" s="150"/>
      <c r="M18" s="150"/>
      <c r="N18" s="14"/>
      <c r="O18" s="12"/>
      <c r="P18" s="150"/>
      <c r="Q18" s="150"/>
      <c r="R18" s="14"/>
      <c r="S18" s="17"/>
    </row>
    <row r="19" spans="1:24" s="151" customFormat="1" x14ac:dyDescent="0.2">
      <c r="A19" s="83"/>
      <c r="B19" s="86"/>
      <c r="C19" s="12"/>
      <c r="D19" s="150"/>
      <c r="E19" s="150"/>
      <c r="F19" s="14"/>
      <c r="G19" s="12"/>
      <c r="H19" s="150"/>
      <c r="I19" s="150"/>
      <c r="J19" s="14"/>
      <c r="K19" s="12"/>
      <c r="L19" s="150"/>
      <c r="M19" s="150"/>
      <c r="N19" s="14"/>
      <c r="O19" s="12"/>
      <c r="P19" s="150"/>
      <c r="Q19" s="150"/>
      <c r="R19" s="14"/>
      <c r="S19" s="17"/>
    </row>
    <row r="20" spans="1:24" s="151" customFormat="1" x14ac:dyDescent="0.2">
      <c r="A20" s="83"/>
      <c r="B20" s="86"/>
      <c r="C20" s="12"/>
      <c r="D20" s="150"/>
      <c r="E20" s="150"/>
      <c r="F20" s="14"/>
      <c r="G20" s="12"/>
      <c r="H20" s="150"/>
      <c r="I20" s="150"/>
      <c r="J20" s="14"/>
      <c r="K20" s="12"/>
      <c r="L20" s="150"/>
      <c r="M20" s="150"/>
      <c r="N20" s="14"/>
      <c r="O20" s="12"/>
      <c r="P20" s="150"/>
      <c r="Q20" s="150"/>
      <c r="R20" s="14"/>
      <c r="S20" s="17"/>
    </row>
    <row r="21" spans="1:24" s="151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73" t="s">
        <v>158</v>
      </c>
      <c r="C22" s="20">
        <v>24</v>
      </c>
      <c r="D22" s="21">
        <v>15</v>
      </c>
      <c r="E22" s="21">
        <v>4</v>
      </c>
      <c r="F22" s="22">
        <v>15</v>
      </c>
      <c r="G22" s="20">
        <v>22</v>
      </c>
      <c r="H22" s="21">
        <v>16</v>
      </c>
      <c r="I22" s="21">
        <v>4</v>
      </c>
      <c r="J22" s="22">
        <v>5</v>
      </c>
      <c r="K22" s="20">
        <v>26</v>
      </c>
      <c r="L22" s="21">
        <v>8</v>
      </c>
      <c r="M22" s="21">
        <v>3</v>
      </c>
      <c r="N22" s="22">
        <v>13</v>
      </c>
      <c r="O22" s="20">
        <v>35</v>
      </c>
      <c r="P22" s="21">
        <v>14</v>
      </c>
      <c r="Q22" s="21">
        <v>8</v>
      </c>
      <c r="R22" s="22">
        <v>15</v>
      </c>
      <c r="S22" s="24"/>
    </row>
    <row r="23" spans="1:24" x14ac:dyDescent="0.2">
      <c r="A23" s="18"/>
      <c r="B23" s="166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51" customFormat="1" ht="13.5" thickBot="1" x14ac:dyDescent="0.25">
      <c r="A25" s="18"/>
      <c r="B25" s="16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24</v>
      </c>
      <c r="D26" s="29">
        <f t="shared" si="0"/>
        <v>15</v>
      </c>
      <c r="E26" s="29">
        <f t="shared" si="0"/>
        <v>4</v>
      </c>
      <c r="F26" s="29">
        <f t="shared" si="0"/>
        <v>15</v>
      </c>
      <c r="G26" s="29">
        <f t="shared" si="0"/>
        <v>22</v>
      </c>
      <c r="H26" s="29">
        <f t="shared" si="0"/>
        <v>16</v>
      </c>
      <c r="I26" s="29">
        <f t="shared" si="0"/>
        <v>4</v>
      </c>
      <c r="J26" s="29">
        <f t="shared" si="0"/>
        <v>5</v>
      </c>
      <c r="K26" s="29">
        <f t="shared" si="0"/>
        <v>26</v>
      </c>
      <c r="L26" s="29">
        <f t="shared" si="0"/>
        <v>8</v>
      </c>
      <c r="M26" s="29">
        <f t="shared" si="0"/>
        <v>3</v>
      </c>
      <c r="N26" s="29">
        <f t="shared" si="0"/>
        <v>13</v>
      </c>
      <c r="O26" s="29">
        <f t="shared" si="0"/>
        <v>35</v>
      </c>
      <c r="P26" s="29">
        <f t="shared" si="0"/>
        <v>14</v>
      </c>
      <c r="Q26" s="29">
        <f t="shared" si="0"/>
        <v>8</v>
      </c>
      <c r="R26" s="29">
        <f t="shared" si="0"/>
        <v>15</v>
      </c>
      <c r="S26" s="24"/>
    </row>
    <row r="27" spans="1:24" ht="13.5" thickBot="1" x14ac:dyDescent="0.25">
      <c r="A27" s="18"/>
      <c r="B27" s="28" t="s">
        <v>11</v>
      </c>
      <c r="C27" s="30">
        <f>C26</f>
        <v>24</v>
      </c>
      <c r="D27" s="30">
        <f>D26</f>
        <v>15</v>
      </c>
      <c r="E27" s="30">
        <f>E26</f>
        <v>4</v>
      </c>
      <c r="F27" s="30">
        <f>F26</f>
        <v>15</v>
      </c>
      <c r="G27" s="30">
        <f t="shared" ref="G27:R27" si="1">SUM(C27,G26)</f>
        <v>46</v>
      </c>
      <c r="H27" s="30">
        <f t="shared" si="1"/>
        <v>31</v>
      </c>
      <c r="I27" s="30">
        <f t="shared" si="1"/>
        <v>8</v>
      </c>
      <c r="J27" s="30">
        <f t="shared" si="1"/>
        <v>20</v>
      </c>
      <c r="K27" s="30">
        <f t="shared" si="1"/>
        <v>72</v>
      </c>
      <c r="L27" s="30">
        <f t="shared" si="1"/>
        <v>39</v>
      </c>
      <c r="M27" s="30">
        <f t="shared" si="1"/>
        <v>11</v>
      </c>
      <c r="N27" s="30">
        <f t="shared" si="1"/>
        <v>33</v>
      </c>
      <c r="O27" s="31">
        <f t="shared" si="1"/>
        <v>107</v>
      </c>
      <c r="P27" s="30">
        <f t="shared" si="1"/>
        <v>53</v>
      </c>
      <c r="Q27" s="30">
        <f t="shared" si="1"/>
        <v>19</v>
      </c>
      <c r="R27" s="32">
        <f t="shared" si="1"/>
        <v>48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05" t="s">
        <v>125</v>
      </c>
      <c r="D29" s="199"/>
      <c r="E29" s="200"/>
      <c r="F29" s="4">
        <v>4</v>
      </c>
      <c r="G29" s="205" t="s">
        <v>40</v>
      </c>
      <c r="H29" s="199"/>
      <c r="I29" s="200"/>
      <c r="J29" s="4">
        <v>7</v>
      </c>
      <c r="K29" s="205" t="s">
        <v>82</v>
      </c>
      <c r="L29" s="199"/>
      <c r="M29" s="200"/>
      <c r="N29" s="4">
        <v>8</v>
      </c>
      <c r="O29" s="205" t="s">
        <v>81</v>
      </c>
      <c r="P29" s="199"/>
      <c r="Q29" s="200"/>
      <c r="R29" s="5">
        <v>2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78</v>
      </c>
      <c r="B31" s="86" t="str">
        <f t="shared" si="2"/>
        <v>Demeil Wright</v>
      </c>
      <c r="C31" s="12">
        <v>5</v>
      </c>
      <c r="D31" s="13">
        <v>2</v>
      </c>
      <c r="E31" s="13">
        <v>1</v>
      </c>
      <c r="F31" s="14">
        <v>0</v>
      </c>
      <c r="G31" s="12">
        <v>5</v>
      </c>
      <c r="H31" s="13">
        <v>3</v>
      </c>
      <c r="I31" s="13">
        <v>0</v>
      </c>
      <c r="J31" s="14">
        <v>0</v>
      </c>
      <c r="K31" s="12">
        <v>5</v>
      </c>
      <c r="L31" s="13">
        <v>3</v>
      </c>
      <c r="M31" s="13">
        <v>0</v>
      </c>
      <c r="N31" s="14">
        <v>0</v>
      </c>
      <c r="O31" s="15">
        <v>3</v>
      </c>
      <c r="P31" s="13">
        <v>1</v>
      </c>
      <c r="Q31" s="13">
        <v>0</v>
      </c>
      <c r="R31" s="16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21</v>
      </c>
      <c r="B32" s="86" t="str">
        <f t="shared" si="2"/>
        <v>Clint Woodard</v>
      </c>
      <c r="C32" s="12"/>
      <c r="D32" s="13"/>
      <c r="E32" s="13"/>
      <c r="F32" s="14"/>
      <c r="G32" s="12">
        <v>0</v>
      </c>
      <c r="H32" s="13">
        <v>0</v>
      </c>
      <c r="I32" s="13">
        <v>0</v>
      </c>
      <c r="J32" s="14">
        <v>4</v>
      </c>
      <c r="K32" s="12">
        <v>0</v>
      </c>
      <c r="L32" s="13">
        <v>0</v>
      </c>
      <c r="M32" s="13">
        <v>0</v>
      </c>
      <c r="N32" s="14">
        <v>6</v>
      </c>
      <c r="O32" s="15">
        <v>0</v>
      </c>
      <c r="P32" s="13">
        <v>0</v>
      </c>
      <c r="Q32" s="13">
        <v>0</v>
      </c>
      <c r="R32" s="16">
        <v>2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25</v>
      </c>
      <c r="B33" s="86" t="str">
        <f t="shared" si="2"/>
        <v>Jerry Windell</v>
      </c>
      <c r="C33" s="12">
        <v>4</v>
      </c>
      <c r="D33" s="13">
        <v>4</v>
      </c>
      <c r="E33" s="13">
        <v>0</v>
      </c>
      <c r="F33" s="14">
        <v>0</v>
      </c>
      <c r="G33" s="12">
        <v>3</v>
      </c>
      <c r="H33" s="13">
        <v>2</v>
      </c>
      <c r="I33" s="13">
        <v>0</v>
      </c>
      <c r="J33" s="14">
        <v>0</v>
      </c>
      <c r="K33" s="12">
        <v>5</v>
      </c>
      <c r="L33" s="13">
        <v>0</v>
      </c>
      <c r="M33" s="13">
        <v>0</v>
      </c>
      <c r="N33" s="14">
        <v>0</v>
      </c>
      <c r="O33" s="15"/>
      <c r="P33" s="13"/>
      <c r="Q33" s="13"/>
      <c r="R33" s="16"/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88</v>
      </c>
      <c r="B34" s="86" t="str">
        <f t="shared" si="2"/>
        <v>Michael Lewis</v>
      </c>
      <c r="C34" s="12">
        <v>1</v>
      </c>
      <c r="D34" s="13">
        <v>1</v>
      </c>
      <c r="E34" s="13">
        <v>0</v>
      </c>
      <c r="F34" s="14">
        <v>1</v>
      </c>
      <c r="G34" s="12">
        <v>4</v>
      </c>
      <c r="H34" s="13">
        <v>1</v>
      </c>
      <c r="I34" s="13">
        <v>0</v>
      </c>
      <c r="J34" s="14">
        <v>1</v>
      </c>
      <c r="K34" s="12"/>
      <c r="L34" s="13"/>
      <c r="M34" s="13"/>
      <c r="N34" s="14"/>
      <c r="O34" s="15"/>
      <c r="P34" s="13"/>
      <c r="Q34" s="13"/>
      <c r="R34" s="16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2</v>
      </c>
      <c r="B35" s="86" t="str">
        <f t="shared" si="2"/>
        <v>Adam Rodenbeck</v>
      </c>
      <c r="C35" s="12">
        <v>5</v>
      </c>
      <c r="D35" s="13">
        <v>3</v>
      </c>
      <c r="E35" s="13">
        <v>0</v>
      </c>
      <c r="F35" s="14">
        <v>3</v>
      </c>
      <c r="G35" s="12">
        <v>4</v>
      </c>
      <c r="H35" s="13">
        <v>0</v>
      </c>
      <c r="I35" s="13">
        <v>1</v>
      </c>
      <c r="J35" s="14">
        <v>2</v>
      </c>
      <c r="K35" s="12">
        <v>5</v>
      </c>
      <c r="L35" s="13">
        <v>2</v>
      </c>
      <c r="M35" s="13">
        <v>1</v>
      </c>
      <c r="N35" s="14">
        <v>2</v>
      </c>
      <c r="O35" s="15">
        <v>3</v>
      </c>
      <c r="P35" s="13">
        <v>1</v>
      </c>
      <c r="Q35" s="13">
        <v>0</v>
      </c>
      <c r="R35" s="16">
        <v>2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17</v>
      </c>
      <c r="B36" s="86" t="str">
        <f t="shared" si="2"/>
        <v>Brian Christian</v>
      </c>
      <c r="C36" s="12">
        <v>4</v>
      </c>
      <c r="D36" s="13">
        <v>2</v>
      </c>
      <c r="E36" s="13">
        <v>1</v>
      </c>
      <c r="F36" s="14">
        <v>0</v>
      </c>
      <c r="G36" s="12"/>
      <c r="H36" s="13"/>
      <c r="I36" s="13"/>
      <c r="J36" s="14"/>
      <c r="K36" s="12">
        <v>4</v>
      </c>
      <c r="L36" s="13">
        <v>0</v>
      </c>
      <c r="M36" s="13">
        <v>2</v>
      </c>
      <c r="N36" s="14">
        <v>0</v>
      </c>
      <c r="O36" s="15"/>
      <c r="P36" s="13"/>
      <c r="Q36" s="13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10</v>
      </c>
      <c r="B37" s="86" t="str">
        <f t="shared" si="2"/>
        <v>Jason Dobbs</v>
      </c>
      <c r="C37" s="12">
        <v>1</v>
      </c>
      <c r="D37" s="13">
        <v>0</v>
      </c>
      <c r="E37" s="13">
        <v>1</v>
      </c>
      <c r="F37" s="14">
        <v>0</v>
      </c>
      <c r="G37" s="12">
        <v>0</v>
      </c>
      <c r="H37" s="13">
        <v>0</v>
      </c>
      <c r="I37" s="13">
        <v>0</v>
      </c>
      <c r="J37" s="14">
        <v>0</v>
      </c>
      <c r="K37" s="12">
        <v>0</v>
      </c>
      <c r="L37" s="13">
        <v>0</v>
      </c>
      <c r="M37" s="13">
        <v>0</v>
      </c>
      <c r="N37" s="14">
        <v>1</v>
      </c>
      <c r="O37" s="15">
        <v>3</v>
      </c>
      <c r="P37" s="13">
        <v>0</v>
      </c>
      <c r="Q37" s="13">
        <v>1</v>
      </c>
      <c r="R37" s="16">
        <v>6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55</v>
      </c>
      <c r="B38" s="86" t="str">
        <f t="shared" si="2"/>
        <v>Steve Michaels</v>
      </c>
      <c r="C38" s="12">
        <v>5</v>
      </c>
      <c r="D38" s="13">
        <v>0</v>
      </c>
      <c r="E38" s="13">
        <v>0</v>
      </c>
      <c r="F38" s="14">
        <v>1</v>
      </c>
      <c r="G38" s="12">
        <v>1</v>
      </c>
      <c r="H38" s="13">
        <v>0</v>
      </c>
      <c r="I38" s="13">
        <v>0</v>
      </c>
      <c r="J38" s="14">
        <v>0</v>
      </c>
      <c r="K38" s="12"/>
      <c r="L38" s="13"/>
      <c r="M38" s="13"/>
      <c r="N38" s="14"/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24</v>
      </c>
      <c r="B39" s="86" t="str">
        <f t="shared" si="2"/>
        <v>Frank Porter</v>
      </c>
      <c r="C39" s="12">
        <v>1</v>
      </c>
      <c r="D39" s="13">
        <v>0</v>
      </c>
      <c r="E39" s="13">
        <v>1</v>
      </c>
      <c r="F39" s="14">
        <v>0</v>
      </c>
      <c r="G39" s="12"/>
      <c r="H39" s="13"/>
      <c r="I39" s="13"/>
      <c r="J39" s="14"/>
      <c r="K39" s="12"/>
      <c r="L39" s="13"/>
      <c r="M39" s="13"/>
      <c r="N39" s="14"/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99</v>
      </c>
      <c r="B40" s="86" t="str">
        <f t="shared" si="2"/>
        <v>Imran Ahmed</v>
      </c>
      <c r="C40" s="12">
        <v>0</v>
      </c>
      <c r="D40" s="13">
        <v>0</v>
      </c>
      <c r="E40" s="13">
        <v>0</v>
      </c>
      <c r="F40" s="14">
        <v>4</v>
      </c>
      <c r="G40" s="12">
        <v>0</v>
      </c>
      <c r="H40" s="13">
        <v>0</v>
      </c>
      <c r="I40" s="13">
        <v>0</v>
      </c>
      <c r="J40" s="14">
        <v>0</v>
      </c>
      <c r="K40" s="12">
        <v>0</v>
      </c>
      <c r="L40" s="13">
        <v>0</v>
      </c>
      <c r="M40" s="13">
        <v>0</v>
      </c>
      <c r="N40" s="14">
        <v>0</v>
      </c>
      <c r="O40" s="15">
        <v>3</v>
      </c>
      <c r="P40" s="13">
        <v>1</v>
      </c>
      <c r="Q40" s="13">
        <v>0</v>
      </c>
      <c r="R40" s="16">
        <v>1</v>
      </c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37</v>
      </c>
      <c r="B41" s="86" t="str">
        <f t="shared" si="2"/>
        <v>Kyle Lewis</v>
      </c>
      <c r="C41" s="12"/>
      <c r="D41" s="13"/>
      <c r="E41" s="13"/>
      <c r="F41" s="14"/>
      <c r="G41" s="12">
        <v>4</v>
      </c>
      <c r="H41" s="13">
        <v>2</v>
      </c>
      <c r="I41" s="13">
        <v>0</v>
      </c>
      <c r="J41" s="14">
        <v>1</v>
      </c>
      <c r="K41" s="12">
        <v>5</v>
      </c>
      <c r="L41" s="13">
        <v>4</v>
      </c>
      <c r="M41" s="13">
        <v>0</v>
      </c>
      <c r="N41" s="14">
        <v>0</v>
      </c>
      <c r="O41" s="15">
        <v>3</v>
      </c>
      <c r="P41" s="13">
        <v>0</v>
      </c>
      <c r="Q41" s="13">
        <v>0</v>
      </c>
      <c r="R41" s="16">
        <v>1</v>
      </c>
      <c r="S41" s="17"/>
      <c r="U41" s="43"/>
      <c r="V41" s="39"/>
      <c r="W41" s="44"/>
      <c r="X41" s="39"/>
    </row>
    <row r="42" spans="1:24" x14ac:dyDescent="0.2">
      <c r="A42" s="83" t="str">
        <f t="shared" si="2"/>
        <v>11</v>
      </c>
      <c r="B42" s="86" t="str">
        <f t="shared" si="2"/>
        <v>James Michaels</v>
      </c>
      <c r="C42" s="12">
        <v>4</v>
      </c>
      <c r="D42" s="13">
        <v>0</v>
      </c>
      <c r="E42" s="13">
        <v>0</v>
      </c>
      <c r="F42" s="14">
        <v>2</v>
      </c>
      <c r="G42" s="12">
        <v>4</v>
      </c>
      <c r="H42" s="13">
        <v>2</v>
      </c>
      <c r="I42" s="13">
        <v>0</v>
      </c>
      <c r="J42" s="14">
        <v>4</v>
      </c>
      <c r="K42" s="12">
        <v>4</v>
      </c>
      <c r="L42" s="13">
        <v>1</v>
      </c>
      <c r="M42" s="13">
        <v>0</v>
      </c>
      <c r="N42" s="14">
        <v>3</v>
      </c>
      <c r="O42" s="15">
        <v>3</v>
      </c>
      <c r="P42" s="13">
        <v>0</v>
      </c>
      <c r="Q42" s="13">
        <v>0</v>
      </c>
      <c r="R42" s="16">
        <v>4</v>
      </c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50"/>
      <c r="E46" s="150"/>
      <c r="F46" s="14"/>
      <c r="G46" s="12"/>
      <c r="H46" s="150"/>
      <c r="I46" s="150"/>
      <c r="J46" s="14"/>
      <c r="K46" s="12"/>
      <c r="L46" s="150"/>
      <c r="M46" s="150"/>
      <c r="N46" s="14"/>
      <c r="O46" s="15"/>
      <c r="P46" s="150"/>
      <c r="Q46" s="150"/>
      <c r="R46" s="14"/>
      <c r="S46" s="17"/>
      <c r="U46" s="43"/>
      <c r="V46" s="39"/>
      <c r="W46" s="39"/>
      <c r="X46" s="39"/>
    </row>
    <row r="47" spans="1:24" s="151" customFormat="1" x14ac:dyDescent="0.2">
      <c r="A47" s="83">
        <f t="shared" si="2"/>
        <v>0</v>
      </c>
      <c r="B47" s="86">
        <f t="shared" si="2"/>
        <v>0</v>
      </c>
      <c r="C47" s="12"/>
      <c r="D47" s="150"/>
      <c r="E47" s="150"/>
      <c r="F47" s="14"/>
      <c r="G47" s="12"/>
      <c r="H47" s="150"/>
      <c r="I47" s="150"/>
      <c r="J47" s="14"/>
      <c r="K47" s="12"/>
      <c r="L47" s="150"/>
      <c r="M47" s="150"/>
      <c r="N47" s="14"/>
      <c r="O47" s="15"/>
      <c r="P47" s="150"/>
      <c r="Q47" s="150"/>
      <c r="R47" s="14"/>
      <c r="S47" s="17"/>
      <c r="U47" s="43"/>
      <c r="V47" s="39"/>
      <c r="W47" s="39"/>
      <c r="X47" s="39"/>
    </row>
    <row r="48" spans="1:24" s="151" customFormat="1" x14ac:dyDescent="0.2">
      <c r="A48" s="83">
        <f t="shared" si="2"/>
        <v>0</v>
      </c>
      <c r="B48" s="86">
        <f t="shared" si="2"/>
        <v>0</v>
      </c>
      <c r="C48" s="12"/>
      <c r="D48" s="150"/>
      <c r="E48" s="150"/>
      <c r="F48" s="14"/>
      <c r="G48" s="12"/>
      <c r="H48" s="150"/>
      <c r="I48" s="150"/>
      <c r="J48" s="14"/>
      <c r="K48" s="12"/>
      <c r="L48" s="150"/>
      <c r="M48" s="150"/>
      <c r="N48" s="14"/>
      <c r="O48" s="15"/>
      <c r="P48" s="150"/>
      <c r="Q48" s="150"/>
      <c r="R48" s="14"/>
      <c r="S48" s="17"/>
      <c r="U48" s="43"/>
      <c r="V48" s="39"/>
      <c r="W48" s="39"/>
      <c r="X48" s="39"/>
    </row>
    <row r="49" spans="1:30" s="151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6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Jared Woodard</v>
      </c>
      <c r="C50" s="20">
        <v>30</v>
      </c>
      <c r="D50" s="21">
        <v>12</v>
      </c>
      <c r="E50" s="21">
        <v>4</v>
      </c>
      <c r="F50" s="22">
        <v>11</v>
      </c>
      <c r="G50" s="20">
        <v>25</v>
      </c>
      <c r="H50" s="21">
        <v>10</v>
      </c>
      <c r="I50" s="21">
        <v>1</v>
      </c>
      <c r="J50" s="22">
        <v>12</v>
      </c>
      <c r="K50" s="20">
        <v>28</v>
      </c>
      <c r="L50" s="21">
        <v>10</v>
      </c>
      <c r="M50" s="21">
        <v>3</v>
      </c>
      <c r="N50" s="22">
        <v>12</v>
      </c>
      <c r="O50" s="20">
        <v>18</v>
      </c>
      <c r="P50" s="21">
        <v>3</v>
      </c>
      <c r="Q50" s="21">
        <v>1</v>
      </c>
      <c r="R50" s="23">
        <v>16</v>
      </c>
      <c r="S50" s="24"/>
      <c r="U50" s="39"/>
      <c r="V50" s="39"/>
      <c r="W50" s="39"/>
      <c r="X50" s="39"/>
    </row>
    <row r="51" spans="1:30" x14ac:dyDescent="0.2">
      <c r="A51" s="18"/>
      <c r="B51" s="16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51" customFormat="1" ht="13.5" thickBot="1" x14ac:dyDescent="0.25">
      <c r="A53" s="18"/>
      <c r="B53" s="16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30</v>
      </c>
      <c r="D54" s="29">
        <f t="shared" si="3"/>
        <v>12</v>
      </c>
      <c r="E54" s="29">
        <f t="shared" si="3"/>
        <v>4</v>
      </c>
      <c r="F54" s="29">
        <f t="shared" si="3"/>
        <v>11</v>
      </c>
      <c r="G54" s="29">
        <f t="shared" si="3"/>
        <v>25</v>
      </c>
      <c r="H54" s="29">
        <f t="shared" si="3"/>
        <v>10</v>
      </c>
      <c r="I54" s="29">
        <f t="shared" si="3"/>
        <v>1</v>
      </c>
      <c r="J54" s="29">
        <f t="shared" si="3"/>
        <v>12</v>
      </c>
      <c r="K54" s="29">
        <f t="shared" si="3"/>
        <v>28</v>
      </c>
      <c r="L54" s="29">
        <f t="shared" si="3"/>
        <v>10</v>
      </c>
      <c r="M54" s="29">
        <f t="shared" si="3"/>
        <v>3</v>
      </c>
      <c r="N54" s="29">
        <f t="shared" si="3"/>
        <v>12</v>
      </c>
      <c r="O54" s="29">
        <f t="shared" si="3"/>
        <v>18</v>
      </c>
      <c r="P54" s="29">
        <f t="shared" si="3"/>
        <v>3</v>
      </c>
      <c r="Q54" s="29">
        <f t="shared" si="3"/>
        <v>1</v>
      </c>
      <c r="R54" s="29">
        <f t="shared" si="3"/>
        <v>16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137</v>
      </c>
      <c r="D55" s="30">
        <f>SUM(P27,D54)</f>
        <v>65</v>
      </c>
      <c r="E55" s="30">
        <f>SUM(Q27,E54)</f>
        <v>23</v>
      </c>
      <c r="F55" s="30">
        <f>SUM(R27,F54)</f>
        <v>59</v>
      </c>
      <c r="G55" s="30">
        <f t="shared" ref="G55:R55" si="4">SUM(C55,G54)</f>
        <v>162</v>
      </c>
      <c r="H55" s="30">
        <f t="shared" si="4"/>
        <v>75</v>
      </c>
      <c r="I55" s="30">
        <f t="shared" si="4"/>
        <v>24</v>
      </c>
      <c r="J55" s="30">
        <f t="shared" si="4"/>
        <v>71</v>
      </c>
      <c r="K55" s="30">
        <f t="shared" si="4"/>
        <v>190</v>
      </c>
      <c r="L55" s="30">
        <f t="shared" si="4"/>
        <v>85</v>
      </c>
      <c r="M55" s="30">
        <f t="shared" si="4"/>
        <v>27</v>
      </c>
      <c r="N55" s="30">
        <f t="shared" si="4"/>
        <v>83</v>
      </c>
      <c r="O55" s="31">
        <f t="shared" si="4"/>
        <v>208</v>
      </c>
      <c r="P55" s="30">
        <f t="shared" si="4"/>
        <v>88</v>
      </c>
      <c r="Q55" s="30">
        <f t="shared" si="4"/>
        <v>28</v>
      </c>
      <c r="R55" s="32">
        <f t="shared" si="4"/>
        <v>99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8" t="s">
        <v>142</v>
      </c>
      <c r="D57" s="199"/>
      <c r="E57" s="200"/>
      <c r="F57" s="49">
        <v>23</v>
      </c>
      <c r="G57" s="198"/>
      <c r="H57" s="199"/>
      <c r="I57" s="200"/>
      <c r="J57" s="49"/>
      <c r="K57" s="198"/>
      <c r="L57" s="199"/>
      <c r="M57" s="204"/>
      <c r="N57" s="50"/>
      <c r="O57" s="51" t="s">
        <v>14</v>
      </c>
      <c r="P57" s="52"/>
      <c r="Q57" s="4"/>
      <c r="R57" s="53">
        <f>SUM(F1,J1,N1,R1,F29,J29,N29,R29,F57,J57,N57)</f>
        <v>77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390</v>
      </c>
      <c r="AB58" s="57" t="s">
        <v>34</v>
      </c>
      <c r="AC58" s="57" t="s">
        <v>22</v>
      </c>
      <c r="AD58" s="104" t="s">
        <v>46</v>
      </c>
    </row>
    <row r="59" spans="1:30" ht="13.5" thickTop="1" x14ac:dyDescent="0.2">
      <c r="A59" s="83" t="str">
        <f t="shared" ref="A59:A76" si="5">A3</f>
        <v>78</v>
      </c>
      <c r="B59" s="86" t="str">
        <f t="shared" ref="B59:B76" si="6">B31</f>
        <v>Demeil Wright</v>
      </c>
      <c r="C59" s="12">
        <v>5</v>
      </c>
      <c r="D59" s="13">
        <v>3</v>
      </c>
      <c r="E59" s="13">
        <v>1</v>
      </c>
      <c r="F59" s="14">
        <v>0</v>
      </c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37</v>
      </c>
      <c r="P59" s="88">
        <f>SUM(D3,H3,L3,P3,D31,H31,L31,P31,D59,H59,L59)</f>
        <v>22</v>
      </c>
      <c r="Q59" s="88">
        <f>SUM(E3,I3,M3,Q3,E31,I31,M31,Q31,E59,I59,M59)</f>
        <v>2</v>
      </c>
      <c r="R59" s="89">
        <f>SUM(F3,J3,N3,R3,F31,J31,N31,R31,F59,J59,N59)</f>
        <v>1</v>
      </c>
      <c r="S59" s="84">
        <f>IF(O59=0,0,AVERAGE(P59/O59))</f>
        <v>0.59459459459459463</v>
      </c>
      <c r="U59" s="43" t="s">
        <v>148</v>
      </c>
      <c r="V59" s="86" t="s">
        <v>210</v>
      </c>
      <c r="W59" s="59">
        <v>1</v>
      </c>
      <c r="X59" s="59">
        <v>1</v>
      </c>
      <c r="Y59" s="60">
        <v>0.59459459459459463</v>
      </c>
      <c r="Z59" s="60" t="s">
        <v>114</v>
      </c>
      <c r="AA59" s="60">
        <v>0.125</v>
      </c>
      <c r="AB59" s="60" t="s">
        <v>114</v>
      </c>
      <c r="AC59" s="59">
        <v>8</v>
      </c>
      <c r="AD59" s="105">
        <v>0.59459459459459463</v>
      </c>
    </row>
    <row r="60" spans="1:30" x14ac:dyDescent="0.2">
      <c r="A60" s="83" t="str">
        <f t="shared" si="5"/>
        <v>21</v>
      </c>
      <c r="B60" s="86" t="str">
        <f t="shared" si="6"/>
        <v>Clint Woodard</v>
      </c>
      <c r="C60" s="12">
        <v>0</v>
      </c>
      <c r="D60" s="13">
        <v>0</v>
      </c>
      <c r="E60" s="13">
        <v>0</v>
      </c>
      <c r="F60" s="14">
        <v>3</v>
      </c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0</v>
      </c>
      <c r="P60" s="56">
        <f t="shared" si="7"/>
        <v>0</v>
      </c>
      <c r="Q60" s="56">
        <f t="shared" si="7"/>
        <v>0</v>
      </c>
      <c r="R60" s="91">
        <f t="shared" si="7"/>
        <v>31</v>
      </c>
      <c r="S60" s="85">
        <f t="shared" ref="S60:S76" si="8">IF(O60=0,0,AVERAGE(P60/O60))</f>
        <v>0</v>
      </c>
      <c r="U60" s="43" t="s">
        <v>133</v>
      </c>
      <c r="V60" s="86" t="s">
        <v>57</v>
      </c>
      <c r="W60" s="59">
        <v>31</v>
      </c>
      <c r="X60" s="59">
        <v>31</v>
      </c>
      <c r="Y60" s="60">
        <v>0</v>
      </c>
      <c r="Z60" s="60" t="s">
        <v>164</v>
      </c>
      <c r="AA60" s="60">
        <v>4.4285714285714288</v>
      </c>
      <c r="AB60" s="60" t="s">
        <v>114</v>
      </c>
      <c r="AC60" s="59">
        <v>7</v>
      </c>
      <c r="AD60" s="105">
        <v>0</v>
      </c>
    </row>
    <row r="61" spans="1:30" x14ac:dyDescent="0.2">
      <c r="A61" s="83" t="str">
        <f t="shared" si="5"/>
        <v>25</v>
      </c>
      <c r="B61" s="86" t="str">
        <f t="shared" si="6"/>
        <v>Jerry Windell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26</v>
      </c>
      <c r="P61" s="56">
        <f t="shared" si="9"/>
        <v>10</v>
      </c>
      <c r="Q61" s="56">
        <f t="shared" si="9"/>
        <v>3</v>
      </c>
      <c r="R61" s="91">
        <f t="shared" si="9"/>
        <v>4</v>
      </c>
      <c r="S61" s="85">
        <f t="shared" si="8"/>
        <v>0.38461538461538464</v>
      </c>
      <c r="U61" s="43" t="s">
        <v>138</v>
      </c>
      <c r="V61" s="86" t="s">
        <v>59</v>
      </c>
      <c r="W61" s="59">
        <v>4</v>
      </c>
      <c r="X61" s="59">
        <v>4</v>
      </c>
      <c r="Y61" s="60">
        <v>0.38461538461538464</v>
      </c>
      <c r="Z61" s="60" t="s">
        <v>114</v>
      </c>
      <c r="AA61" s="60">
        <v>0.66666666666666663</v>
      </c>
      <c r="AB61" s="60" t="s">
        <v>114</v>
      </c>
      <c r="AC61" s="59">
        <v>6</v>
      </c>
      <c r="AD61" s="105">
        <v>0.38461538461538464</v>
      </c>
    </row>
    <row r="62" spans="1:30" x14ac:dyDescent="0.2">
      <c r="A62" s="83" t="str">
        <f t="shared" si="5"/>
        <v>88</v>
      </c>
      <c r="B62" s="86" t="str">
        <f t="shared" si="6"/>
        <v>Michael Lewis</v>
      </c>
      <c r="C62" s="12">
        <v>3</v>
      </c>
      <c r="D62" s="13">
        <v>2</v>
      </c>
      <c r="E62" s="13">
        <v>0</v>
      </c>
      <c r="F62" s="14">
        <v>0</v>
      </c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15</v>
      </c>
      <c r="P62" s="56">
        <f t="shared" si="10"/>
        <v>8</v>
      </c>
      <c r="Q62" s="56">
        <f t="shared" si="10"/>
        <v>2</v>
      </c>
      <c r="R62" s="91">
        <f t="shared" si="10"/>
        <v>2</v>
      </c>
      <c r="S62" s="85">
        <f t="shared" si="8"/>
        <v>0.53333333333333333</v>
      </c>
      <c r="U62" s="43" t="s">
        <v>233</v>
      </c>
      <c r="V62" s="86" t="s">
        <v>112</v>
      </c>
      <c r="W62" s="59">
        <v>2</v>
      </c>
      <c r="X62" s="59">
        <v>2</v>
      </c>
      <c r="Y62" s="60">
        <v>0.53333333333333333</v>
      </c>
      <c r="Z62" s="60" t="s">
        <v>164</v>
      </c>
      <c r="AA62" s="60">
        <v>0.2857142857142857</v>
      </c>
      <c r="AB62" s="60" t="s">
        <v>114</v>
      </c>
      <c r="AC62" s="59">
        <v>7</v>
      </c>
      <c r="AD62" s="105">
        <v>0.4</v>
      </c>
    </row>
    <row r="63" spans="1:30" x14ac:dyDescent="0.2">
      <c r="A63" s="83" t="str">
        <f t="shared" si="5"/>
        <v>2</v>
      </c>
      <c r="B63" s="86" t="str">
        <f t="shared" si="6"/>
        <v>Adam Rodenbeck</v>
      </c>
      <c r="C63" s="12">
        <v>5</v>
      </c>
      <c r="D63" s="13">
        <v>1</v>
      </c>
      <c r="E63" s="13">
        <v>0</v>
      </c>
      <c r="F63" s="14">
        <v>1</v>
      </c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36</v>
      </c>
      <c r="P63" s="56">
        <f t="shared" si="11"/>
        <v>16</v>
      </c>
      <c r="Q63" s="56">
        <f t="shared" si="11"/>
        <v>3</v>
      </c>
      <c r="R63" s="91">
        <f t="shared" si="11"/>
        <v>15</v>
      </c>
      <c r="S63" s="85">
        <f t="shared" si="8"/>
        <v>0.44444444444444442</v>
      </c>
      <c r="U63" s="43" t="s">
        <v>134</v>
      </c>
      <c r="V63" s="86" t="s">
        <v>374</v>
      </c>
      <c r="W63" s="59">
        <v>15</v>
      </c>
      <c r="X63" s="59">
        <v>15</v>
      </c>
      <c r="Y63" s="60">
        <v>0.44444444444444442</v>
      </c>
      <c r="Z63" s="60" t="s">
        <v>114</v>
      </c>
      <c r="AA63" s="60">
        <v>1.6666666666666667</v>
      </c>
      <c r="AB63" s="60" t="s">
        <v>114</v>
      </c>
      <c r="AC63" s="59">
        <v>9</v>
      </c>
      <c r="AD63" s="105">
        <v>0.44444444444444442</v>
      </c>
    </row>
    <row r="64" spans="1:30" x14ac:dyDescent="0.2">
      <c r="A64" s="83" t="str">
        <f t="shared" si="5"/>
        <v>17</v>
      </c>
      <c r="B64" s="86" t="str">
        <f t="shared" si="6"/>
        <v>Brian Christian</v>
      </c>
      <c r="C64" s="12">
        <v>2</v>
      </c>
      <c r="D64" s="13">
        <v>0</v>
      </c>
      <c r="E64" s="13">
        <v>1</v>
      </c>
      <c r="F64" s="14">
        <v>0</v>
      </c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19</v>
      </c>
      <c r="P64" s="56">
        <f t="shared" si="12"/>
        <v>4</v>
      </c>
      <c r="Q64" s="56">
        <f t="shared" si="12"/>
        <v>6</v>
      </c>
      <c r="R64" s="91">
        <f t="shared" si="12"/>
        <v>1</v>
      </c>
      <c r="S64" s="85">
        <f t="shared" si="8"/>
        <v>0.21052631578947367</v>
      </c>
      <c r="U64" s="43" t="s">
        <v>228</v>
      </c>
      <c r="V64" s="86" t="s">
        <v>120</v>
      </c>
      <c r="W64" s="59">
        <v>1</v>
      </c>
      <c r="X64" s="59">
        <v>1</v>
      </c>
      <c r="Y64" s="60">
        <v>0.21052631578947367</v>
      </c>
      <c r="Z64" s="60" t="s">
        <v>164</v>
      </c>
      <c r="AA64" s="60">
        <v>0.14285714285714285</v>
      </c>
      <c r="AB64" s="60" t="s">
        <v>114</v>
      </c>
      <c r="AC64" s="59">
        <v>7</v>
      </c>
      <c r="AD64" s="105">
        <v>0.2</v>
      </c>
    </row>
    <row r="65" spans="1:30" x14ac:dyDescent="0.2">
      <c r="A65" s="83" t="str">
        <f t="shared" si="5"/>
        <v>10</v>
      </c>
      <c r="B65" s="86" t="str">
        <f t="shared" si="6"/>
        <v>Jason Dobbs</v>
      </c>
      <c r="C65" s="12">
        <v>1</v>
      </c>
      <c r="D65" s="13">
        <v>0</v>
      </c>
      <c r="E65" s="13">
        <v>0</v>
      </c>
      <c r="F65" s="14">
        <v>3</v>
      </c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9</v>
      </c>
      <c r="P65" s="56">
        <f t="shared" si="13"/>
        <v>2</v>
      </c>
      <c r="Q65" s="56">
        <f t="shared" si="13"/>
        <v>4</v>
      </c>
      <c r="R65" s="91">
        <f t="shared" si="13"/>
        <v>14</v>
      </c>
      <c r="S65" s="85">
        <f t="shared" si="8"/>
        <v>0.22222222222222221</v>
      </c>
      <c r="U65" s="43" t="s">
        <v>229</v>
      </c>
      <c r="V65" s="86" t="s">
        <v>102</v>
      </c>
      <c r="W65" s="59">
        <v>14</v>
      </c>
      <c r="X65" s="59">
        <v>14</v>
      </c>
      <c r="Y65" s="60">
        <v>0.22222222222222221</v>
      </c>
      <c r="Z65" s="60" t="s">
        <v>164</v>
      </c>
      <c r="AA65" s="60">
        <v>1.75</v>
      </c>
      <c r="AB65" s="60" t="s">
        <v>114</v>
      </c>
      <c r="AC65" s="59">
        <v>8</v>
      </c>
      <c r="AD65" s="105">
        <v>0.1</v>
      </c>
    </row>
    <row r="66" spans="1:30" x14ac:dyDescent="0.2">
      <c r="A66" s="83" t="str">
        <f t="shared" si="5"/>
        <v>55</v>
      </c>
      <c r="B66" s="86" t="str">
        <f t="shared" si="6"/>
        <v>Steve Michaels</v>
      </c>
      <c r="C66" s="12">
        <v>3</v>
      </c>
      <c r="D66" s="13">
        <v>1</v>
      </c>
      <c r="E66" s="13">
        <v>1</v>
      </c>
      <c r="F66" s="14">
        <v>0</v>
      </c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20</v>
      </c>
      <c r="P66" s="56">
        <f t="shared" si="14"/>
        <v>8</v>
      </c>
      <c r="Q66" s="56">
        <f t="shared" si="14"/>
        <v>4</v>
      </c>
      <c r="R66" s="91">
        <f t="shared" si="14"/>
        <v>2</v>
      </c>
      <c r="S66" s="85">
        <f t="shared" si="8"/>
        <v>0.4</v>
      </c>
      <c r="U66" s="43" t="s">
        <v>146</v>
      </c>
      <c r="V66" s="86" t="s">
        <v>111</v>
      </c>
      <c r="W66" s="59">
        <v>2</v>
      </c>
      <c r="X66" s="59">
        <v>2</v>
      </c>
      <c r="Y66" s="60">
        <v>0.4</v>
      </c>
      <c r="Z66" s="60" t="s">
        <v>114</v>
      </c>
      <c r="AA66" s="60">
        <v>0.33333333333333331</v>
      </c>
      <c r="AB66" s="60" t="s">
        <v>114</v>
      </c>
      <c r="AC66" s="59">
        <v>6</v>
      </c>
      <c r="AD66" s="105">
        <v>0.4</v>
      </c>
    </row>
    <row r="67" spans="1:30" x14ac:dyDescent="0.2">
      <c r="A67" s="83" t="str">
        <f t="shared" si="5"/>
        <v>24</v>
      </c>
      <c r="B67" s="86" t="str">
        <f t="shared" si="6"/>
        <v>Frank Porter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4</v>
      </c>
      <c r="P67" s="56">
        <f t="shared" si="15"/>
        <v>2</v>
      </c>
      <c r="Q67" s="56">
        <f t="shared" si="15"/>
        <v>2</v>
      </c>
      <c r="R67" s="91">
        <f t="shared" si="15"/>
        <v>0</v>
      </c>
      <c r="S67" s="85">
        <f t="shared" si="8"/>
        <v>0.5</v>
      </c>
      <c r="U67" s="43" t="s">
        <v>230</v>
      </c>
      <c r="V67" s="86" t="s">
        <v>110</v>
      </c>
      <c r="W67" s="59">
        <v>0</v>
      </c>
      <c r="X67" s="59" t="s">
        <v>391</v>
      </c>
      <c r="Y67" s="60">
        <v>0.5</v>
      </c>
      <c r="Z67" s="60" t="s">
        <v>164</v>
      </c>
      <c r="AA67" s="60">
        <v>0</v>
      </c>
      <c r="AB67" s="60" t="s">
        <v>161</v>
      </c>
      <c r="AC67" s="59">
        <v>3</v>
      </c>
      <c r="AD67" s="105">
        <v>0.1</v>
      </c>
    </row>
    <row r="68" spans="1:30" x14ac:dyDescent="0.2">
      <c r="A68" s="83" t="str">
        <f t="shared" si="5"/>
        <v>99</v>
      </c>
      <c r="B68" s="86" t="str">
        <f t="shared" si="6"/>
        <v>Imran Ahmed</v>
      </c>
      <c r="C68" s="12">
        <v>1</v>
      </c>
      <c r="D68" s="13">
        <v>0</v>
      </c>
      <c r="E68" s="13">
        <v>0</v>
      </c>
      <c r="F68" s="14">
        <v>0</v>
      </c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9</v>
      </c>
      <c r="P68" s="56">
        <f t="shared" si="16"/>
        <v>3</v>
      </c>
      <c r="Q68" s="56">
        <f t="shared" si="16"/>
        <v>1</v>
      </c>
      <c r="R68" s="91">
        <f t="shared" si="16"/>
        <v>7</v>
      </c>
      <c r="S68" s="85">
        <f t="shared" si="8"/>
        <v>0.33333333333333331</v>
      </c>
      <c r="U68" s="43" t="s">
        <v>231</v>
      </c>
      <c r="V68" s="86" t="s">
        <v>156</v>
      </c>
      <c r="W68" s="59">
        <v>7</v>
      </c>
      <c r="X68" s="59">
        <v>7</v>
      </c>
      <c r="Y68" s="60">
        <v>0.33333333333333331</v>
      </c>
      <c r="Z68" s="60" t="s">
        <v>164</v>
      </c>
      <c r="AA68" s="60">
        <v>0.875</v>
      </c>
      <c r="AB68" s="60" t="s">
        <v>114</v>
      </c>
      <c r="AC68" s="59">
        <v>8</v>
      </c>
      <c r="AD68" s="105">
        <v>0.15</v>
      </c>
    </row>
    <row r="69" spans="1:30" x14ac:dyDescent="0.2">
      <c r="A69" s="83" t="str">
        <f t="shared" si="5"/>
        <v>37</v>
      </c>
      <c r="B69" s="86" t="str">
        <f t="shared" si="6"/>
        <v>Kyle Lewis</v>
      </c>
      <c r="C69" s="12">
        <v>5</v>
      </c>
      <c r="D69" s="13">
        <v>2</v>
      </c>
      <c r="E69" s="13">
        <v>0</v>
      </c>
      <c r="F69" s="14">
        <v>3</v>
      </c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29</v>
      </c>
      <c r="P69" s="56">
        <f t="shared" si="17"/>
        <v>14</v>
      </c>
      <c r="Q69" s="56">
        <f t="shared" si="17"/>
        <v>1</v>
      </c>
      <c r="R69" s="91">
        <f t="shared" si="17"/>
        <v>10</v>
      </c>
      <c r="S69" s="85">
        <f t="shared" si="8"/>
        <v>0.48275862068965519</v>
      </c>
      <c r="U69" s="43" t="s">
        <v>232</v>
      </c>
      <c r="V69" s="86" t="s">
        <v>89</v>
      </c>
      <c r="W69" s="59">
        <v>10</v>
      </c>
      <c r="X69" s="59">
        <v>10</v>
      </c>
      <c r="Y69" s="60">
        <v>0.48275862068965519</v>
      </c>
      <c r="Z69" s="60" t="s">
        <v>114</v>
      </c>
      <c r="AA69" s="60">
        <v>1.4285714285714286</v>
      </c>
      <c r="AB69" s="60" t="s">
        <v>114</v>
      </c>
      <c r="AC69" s="59">
        <v>7</v>
      </c>
      <c r="AD69" s="105">
        <v>0.48275862068965519</v>
      </c>
    </row>
    <row r="70" spans="1:30" x14ac:dyDescent="0.2">
      <c r="A70" s="83" t="str">
        <f t="shared" si="5"/>
        <v>11</v>
      </c>
      <c r="B70" s="86" t="str">
        <f t="shared" si="6"/>
        <v>James Michaels</v>
      </c>
      <c r="C70" s="12">
        <v>4</v>
      </c>
      <c r="D70" s="13">
        <v>2</v>
      </c>
      <c r="E70" s="13">
        <v>0</v>
      </c>
      <c r="F70" s="14">
        <v>3</v>
      </c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33</v>
      </c>
      <c r="P70" s="93">
        <f t="shared" si="18"/>
        <v>10</v>
      </c>
      <c r="Q70" s="93">
        <f t="shared" si="18"/>
        <v>3</v>
      </c>
      <c r="R70" s="94">
        <f t="shared" si="18"/>
        <v>25</v>
      </c>
      <c r="S70" s="85">
        <f t="shared" si="8"/>
        <v>0.30303030303030304</v>
      </c>
      <c r="U70" s="43" t="s">
        <v>135</v>
      </c>
      <c r="V70" s="86" t="s">
        <v>83</v>
      </c>
      <c r="W70" s="59">
        <v>25</v>
      </c>
      <c r="X70" s="59">
        <v>25</v>
      </c>
      <c r="Y70" s="60">
        <v>0.30303030303030304</v>
      </c>
      <c r="Z70" s="60" t="s">
        <v>114</v>
      </c>
      <c r="AA70" s="60">
        <v>3.125</v>
      </c>
      <c r="AB70" s="60" t="s">
        <v>114</v>
      </c>
      <c r="AC70" s="59">
        <v>8</v>
      </c>
      <c r="AD70" s="105">
        <v>0.30303030303030304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391</v>
      </c>
      <c r="Y71" s="60">
        <v>0</v>
      </c>
      <c r="Z71" s="60" t="s">
        <v>164</v>
      </c>
      <c r="AA71" s="60">
        <v>0</v>
      </c>
      <c r="AB71" s="60" t="s">
        <v>161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391</v>
      </c>
      <c r="Y72" s="60">
        <v>0</v>
      </c>
      <c r="Z72" s="60" t="s">
        <v>164</v>
      </c>
      <c r="AA72" s="60">
        <v>0</v>
      </c>
      <c r="AB72" s="60" t="s">
        <v>161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391</v>
      </c>
      <c r="Y73" s="60">
        <v>0</v>
      </c>
      <c r="Z73" s="60" t="s">
        <v>164</v>
      </c>
      <c r="AA73" s="60">
        <v>0</v>
      </c>
      <c r="AB73" s="60" t="s">
        <v>161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7"/>
      <c r="D74" s="158"/>
      <c r="E74" s="158"/>
      <c r="F74" s="159"/>
      <c r="G74" s="157"/>
      <c r="H74" s="158"/>
      <c r="I74" s="158"/>
      <c r="J74" s="159"/>
      <c r="K74" s="157"/>
      <c r="L74" s="158"/>
      <c r="M74" s="158"/>
      <c r="N74" s="15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391</v>
      </c>
      <c r="Y74" s="60">
        <v>0</v>
      </c>
      <c r="Z74" s="60" t="s">
        <v>164</v>
      </c>
      <c r="AA74" s="60">
        <v>0</v>
      </c>
      <c r="AB74" s="60" t="s">
        <v>161</v>
      </c>
      <c r="AC74" s="59">
        <v>0</v>
      </c>
      <c r="AD74" s="105">
        <v>0</v>
      </c>
    </row>
    <row r="75" spans="1:30" s="151" customFormat="1" x14ac:dyDescent="0.2">
      <c r="A75" s="83">
        <f t="shared" si="5"/>
        <v>0</v>
      </c>
      <c r="B75" s="86">
        <f t="shared" si="6"/>
        <v>0</v>
      </c>
      <c r="C75" s="12"/>
      <c r="D75" s="150"/>
      <c r="E75" s="150"/>
      <c r="F75" s="14"/>
      <c r="G75" s="12"/>
      <c r="H75" s="150"/>
      <c r="I75" s="150"/>
      <c r="J75" s="14"/>
      <c r="K75" s="12"/>
      <c r="L75" s="150"/>
      <c r="M75" s="15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391</v>
      </c>
      <c r="Y75" s="60">
        <v>0</v>
      </c>
      <c r="Z75" s="60" t="s">
        <v>164</v>
      </c>
      <c r="AA75" s="60">
        <v>0</v>
      </c>
      <c r="AB75" s="60" t="s">
        <v>161</v>
      </c>
      <c r="AC75" s="59">
        <v>0</v>
      </c>
      <c r="AD75" s="105">
        <v>0</v>
      </c>
    </row>
    <row r="76" spans="1:30" s="151" customFormat="1" x14ac:dyDescent="0.2">
      <c r="A76" s="83">
        <f t="shared" si="5"/>
        <v>0</v>
      </c>
      <c r="B76" s="86">
        <f t="shared" si="6"/>
        <v>0</v>
      </c>
      <c r="C76" s="12"/>
      <c r="D76" s="150"/>
      <c r="E76" s="150"/>
      <c r="F76" s="14"/>
      <c r="G76" s="12"/>
      <c r="H76" s="150"/>
      <c r="I76" s="150"/>
      <c r="J76" s="14"/>
      <c r="K76" s="12"/>
      <c r="L76" s="150"/>
      <c r="M76" s="15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391</v>
      </c>
      <c r="Y76" s="60">
        <v>0</v>
      </c>
      <c r="Z76" s="60" t="s">
        <v>164</v>
      </c>
      <c r="AA76" s="60">
        <v>0</v>
      </c>
      <c r="AB76" s="60" t="s">
        <v>161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Jared Woodard</v>
      </c>
      <c r="C78" s="20">
        <v>29</v>
      </c>
      <c r="D78" s="21">
        <v>11</v>
      </c>
      <c r="E78" s="21">
        <v>3</v>
      </c>
      <c r="F78" s="22">
        <v>13</v>
      </c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237</v>
      </c>
      <c r="P78" s="21">
        <f t="shared" si="25"/>
        <v>99</v>
      </c>
      <c r="Q78" s="162">
        <f t="shared" si="25"/>
        <v>31</v>
      </c>
      <c r="R78" s="161"/>
      <c r="S78" s="163">
        <f>SUM(Q78/O78)</f>
        <v>0.13080168776371309</v>
      </c>
      <c r="V78" s="56" t="s">
        <v>23</v>
      </c>
      <c r="W78" s="59">
        <v>112</v>
      </c>
      <c r="X78" s="59">
        <v>112</v>
      </c>
      <c r="Y78" s="61"/>
      <c r="Z78" s="61"/>
      <c r="AA78" s="61"/>
      <c r="AB78" s="61"/>
      <c r="AC78" s="62"/>
    </row>
    <row r="79" spans="1:30" x14ac:dyDescent="0.2">
      <c r="A79" s="11"/>
      <c r="B79" s="16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64" t="e">
        <f>SUM(Q79/O79)</f>
        <v>#DIV/0!</v>
      </c>
      <c r="V79" s="67" t="s">
        <v>24</v>
      </c>
      <c r="W79" s="62"/>
      <c r="X79" s="62"/>
      <c r="Y79" s="68">
        <v>0.59459459459459463</v>
      </c>
      <c r="Z79" s="68"/>
      <c r="AA79" s="68">
        <v>4.4285714285714288</v>
      </c>
      <c r="AB79" s="68"/>
      <c r="AC79" s="62"/>
    </row>
    <row r="80" spans="1:30" x14ac:dyDescent="0.2">
      <c r="A80" s="11"/>
      <c r="B80" s="160">
        <f>B52</f>
        <v>0</v>
      </c>
      <c r="C80" s="12"/>
      <c r="D80" s="150"/>
      <c r="E80" s="150"/>
      <c r="F80" s="14"/>
      <c r="G80" s="12"/>
      <c r="H80" s="150"/>
      <c r="I80" s="150"/>
      <c r="J80" s="14"/>
      <c r="K80" s="12"/>
      <c r="L80" s="150"/>
      <c r="M80" s="15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51" customFormat="1" ht="13.5" thickBot="1" x14ac:dyDescent="0.25">
      <c r="A81" s="179"/>
      <c r="B81" s="160">
        <f>B53</f>
        <v>0</v>
      </c>
      <c r="C81" s="181"/>
      <c r="D81" s="182"/>
      <c r="E81" s="182"/>
      <c r="F81" s="183"/>
      <c r="G81" s="181"/>
      <c r="H81" s="182"/>
      <c r="I81" s="182"/>
      <c r="J81" s="183"/>
      <c r="K81" s="181"/>
      <c r="L81" s="182"/>
      <c r="M81" s="182"/>
      <c r="N81" s="183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5" t="e">
        <f>SUM(Q81/O81)</f>
        <v>#DIV/0!</v>
      </c>
      <c r="V81" s="67"/>
      <c r="W81" s="180"/>
      <c r="X81" s="180"/>
      <c r="Y81" s="68"/>
      <c r="Z81" s="68"/>
      <c r="AA81" s="68"/>
      <c r="AB81" s="68"/>
      <c r="AC81" s="180"/>
    </row>
    <row r="82" spans="1:29" ht="13.5" thickBot="1" x14ac:dyDescent="0.25">
      <c r="A82" s="18"/>
      <c r="B82" s="28" t="s">
        <v>10</v>
      </c>
      <c r="C82" s="29">
        <f t="shared" ref="C82:R82" si="26">SUM(C59:C76)</f>
        <v>29</v>
      </c>
      <c r="D82" s="29">
        <f t="shared" si="26"/>
        <v>11</v>
      </c>
      <c r="E82" s="29">
        <f t="shared" si="26"/>
        <v>3</v>
      </c>
      <c r="F82" s="29">
        <f t="shared" si="26"/>
        <v>13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237</v>
      </c>
      <c r="P82" s="29">
        <f t="shared" si="26"/>
        <v>99</v>
      </c>
      <c r="Q82" s="29">
        <f t="shared" si="26"/>
        <v>31</v>
      </c>
      <c r="R82" s="29">
        <f t="shared" si="26"/>
        <v>112</v>
      </c>
      <c r="S82" s="69">
        <f>AVERAGE(P82/O82)</f>
        <v>0.41772151898734178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237</v>
      </c>
      <c r="D83" s="29">
        <f>SUM(P55,D82)</f>
        <v>99</v>
      </c>
      <c r="E83" s="29">
        <f>SUM(Q55,E82)</f>
        <v>31</v>
      </c>
      <c r="F83" s="29">
        <f>SUM(R55,F82)</f>
        <v>112</v>
      </c>
      <c r="G83" s="29">
        <f t="shared" ref="G83:M83" si="27">SUM(C83,G82)</f>
        <v>237</v>
      </c>
      <c r="H83" s="29">
        <f t="shared" si="27"/>
        <v>99</v>
      </c>
      <c r="I83" s="29">
        <f t="shared" si="27"/>
        <v>31</v>
      </c>
      <c r="J83" s="29">
        <f t="shared" si="27"/>
        <v>112</v>
      </c>
      <c r="K83" s="29">
        <f t="shared" si="27"/>
        <v>237</v>
      </c>
      <c r="L83" s="29">
        <f t="shared" si="27"/>
        <v>99</v>
      </c>
      <c r="M83" s="29">
        <f t="shared" si="27"/>
        <v>31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0.51941747572815533</v>
      </c>
      <c r="V84" s="201" t="s">
        <v>25</v>
      </c>
      <c r="W84" s="202"/>
      <c r="X84" s="203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1.8441558441558441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9</v>
      </c>
      <c r="E86" s="73" t="s">
        <v>32</v>
      </c>
      <c r="V86" s="77" t="s">
        <v>29</v>
      </c>
      <c r="W86" s="61" t="s">
        <v>158</v>
      </c>
      <c r="X86" s="79">
        <v>0.86919831223628696</v>
      </c>
      <c r="Y86" s="62" t="s">
        <v>114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67" t="e">
        <v>#DIV/0!</v>
      </c>
      <c r="Y87" s="62" t="s">
        <v>165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7" t="e">
        <v>#DIV/0!</v>
      </c>
      <c r="Y88" s="62" t="s">
        <v>165</v>
      </c>
    </row>
    <row r="89" spans="1:29" x14ac:dyDescent="0.2">
      <c r="V89" s="80" t="s">
        <v>29</v>
      </c>
      <c r="W89" s="81">
        <v>0</v>
      </c>
      <c r="X89" s="82" t="e">
        <v>#DIV/0!</v>
      </c>
      <c r="Y89" s="180" t="s">
        <v>165</v>
      </c>
    </row>
  </sheetData>
  <sheetProtection sheet="1" objects="1" scenarios="1"/>
  <sortState ref="T30:T45">
    <sortCondition ref="T30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36" priority="5" stopIfTrue="1" operator="equal">
      <formula>$Y$79</formula>
    </cfRule>
  </conditionalFormatting>
  <conditionalFormatting sqref="AA59:AB74 AA77:AB77">
    <cfRule type="cellIs" dxfId="35" priority="6" stopIfTrue="1" operator="equal">
      <formula>$AA$79</formula>
    </cfRule>
  </conditionalFormatting>
  <conditionalFormatting sqref="Y75:Z75">
    <cfRule type="cellIs" dxfId="34" priority="3" stopIfTrue="1" operator="equal">
      <formula>$Y$79</formula>
    </cfRule>
  </conditionalFormatting>
  <conditionalFormatting sqref="AA75:AB75">
    <cfRule type="cellIs" dxfId="33" priority="4" stopIfTrue="1" operator="equal">
      <formula>$AA$79</formula>
    </cfRule>
  </conditionalFormatting>
  <conditionalFormatting sqref="Y76:Z76">
    <cfRule type="cellIs" dxfId="32" priority="1" stopIfTrue="1" operator="equal">
      <formula>$Y$79</formula>
    </cfRule>
  </conditionalFormatting>
  <conditionalFormatting sqref="AA76:AB76">
    <cfRule type="cellIs" dxfId="31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98" t="s">
        <v>123</v>
      </c>
      <c r="D1" s="199"/>
      <c r="E1" s="200"/>
      <c r="F1" s="4">
        <v>6</v>
      </c>
      <c r="G1" s="198" t="s">
        <v>41</v>
      </c>
      <c r="H1" s="199"/>
      <c r="I1" s="200"/>
      <c r="J1" s="4">
        <v>3</v>
      </c>
      <c r="K1" s="198" t="s">
        <v>142</v>
      </c>
      <c r="L1" s="199"/>
      <c r="M1" s="200"/>
      <c r="N1" s="4">
        <v>18</v>
      </c>
      <c r="O1" s="198" t="s">
        <v>40</v>
      </c>
      <c r="P1" s="199"/>
      <c r="Q1" s="200"/>
      <c r="R1" s="4">
        <v>13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234</v>
      </c>
      <c r="B3" s="86" t="s">
        <v>101</v>
      </c>
      <c r="C3" s="12">
        <v>5</v>
      </c>
      <c r="D3" s="13">
        <v>0</v>
      </c>
      <c r="E3" s="13">
        <v>0</v>
      </c>
      <c r="F3" s="14">
        <v>6</v>
      </c>
      <c r="G3" s="12">
        <v>4</v>
      </c>
      <c r="H3" s="13">
        <v>1</v>
      </c>
      <c r="I3" s="13">
        <v>1</v>
      </c>
      <c r="J3" s="14">
        <v>0</v>
      </c>
      <c r="K3" s="127">
        <v>3</v>
      </c>
      <c r="L3" s="128">
        <v>0</v>
      </c>
      <c r="M3" s="128">
        <v>1</v>
      </c>
      <c r="N3" s="129">
        <v>5</v>
      </c>
      <c r="O3" s="127">
        <v>3</v>
      </c>
      <c r="P3" s="128">
        <v>0</v>
      </c>
      <c r="Q3" s="128">
        <v>1</v>
      </c>
      <c r="R3" s="129">
        <v>7</v>
      </c>
      <c r="S3" s="17"/>
    </row>
    <row r="4" spans="1:19" x14ac:dyDescent="0.2">
      <c r="A4" s="83" t="s">
        <v>254</v>
      </c>
      <c r="B4" s="86" t="s">
        <v>159</v>
      </c>
      <c r="C4" s="12">
        <v>5</v>
      </c>
      <c r="D4" s="13">
        <v>2</v>
      </c>
      <c r="E4" s="13">
        <v>0</v>
      </c>
      <c r="F4" s="14">
        <v>0</v>
      </c>
      <c r="G4" s="12">
        <v>3</v>
      </c>
      <c r="H4" s="13">
        <v>0</v>
      </c>
      <c r="I4" s="13">
        <v>1</v>
      </c>
      <c r="J4" s="14">
        <v>0</v>
      </c>
      <c r="K4" s="127">
        <v>3</v>
      </c>
      <c r="L4" s="128">
        <v>0</v>
      </c>
      <c r="M4" s="128">
        <v>1</v>
      </c>
      <c r="N4" s="129">
        <v>0</v>
      </c>
      <c r="O4" s="127">
        <v>1</v>
      </c>
      <c r="P4" s="128">
        <v>0</v>
      </c>
      <c r="Q4" s="128">
        <v>1</v>
      </c>
      <c r="R4" s="129">
        <v>0</v>
      </c>
      <c r="S4" s="17"/>
    </row>
    <row r="5" spans="1:19" x14ac:dyDescent="0.2">
      <c r="A5" s="83" t="s">
        <v>257</v>
      </c>
      <c r="B5" s="86" t="s">
        <v>316</v>
      </c>
      <c r="C5" s="12">
        <v>4</v>
      </c>
      <c r="D5" s="13">
        <v>1</v>
      </c>
      <c r="E5" s="13">
        <v>2</v>
      </c>
      <c r="F5" s="14">
        <v>0</v>
      </c>
      <c r="G5" s="12">
        <v>2</v>
      </c>
      <c r="H5" s="13">
        <v>1</v>
      </c>
      <c r="I5" s="13">
        <v>0</v>
      </c>
      <c r="J5" s="14">
        <v>1</v>
      </c>
      <c r="K5" s="127">
        <v>1</v>
      </c>
      <c r="L5" s="128">
        <v>0</v>
      </c>
      <c r="M5" s="128">
        <v>0</v>
      </c>
      <c r="N5" s="129">
        <v>0</v>
      </c>
      <c r="O5" s="127">
        <v>3</v>
      </c>
      <c r="P5" s="128">
        <v>0</v>
      </c>
      <c r="Q5" s="128">
        <v>1</v>
      </c>
      <c r="R5" s="129">
        <v>1</v>
      </c>
      <c r="S5" s="17"/>
    </row>
    <row r="6" spans="1:19" x14ac:dyDescent="0.2">
      <c r="A6" s="83" t="s">
        <v>229</v>
      </c>
      <c r="B6" s="86" t="s">
        <v>317</v>
      </c>
      <c r="C6" s="12">
        <v>1</v>
      </c>
      <c r="D6" s="13">
        <v>0</v>
      </c>
      <c r="E6" s="13">
        <v>1</v>
      </c>
      <c r="F6" s="14">
        <v>2</v>
      </c>
      <c r="G6" s="12">
        <v>1</v>
      </c>
      <c r="H6" s="13">
        <v>0</v>
      </c>
      <c r="I6" s="13">
        <v>0</v>
      </c>
      <c r="J6" s="14">
        <v>1</v>
      </c>
      <c r="K6" s="127">
        <v>0</v>
      </c>
      <c r="L6" s="128">
        <v>0</v>
      </c>
      <c r="M6" s="128">
        <v>0</v>
      </c>
      <c r="N6" s="129">
        <v>0</v>
      </c>
      <c r="O6" s="127">
        <v>0</v>
      </c>
      <c r="P6" s="128">
        <v>0</v>
      </c>
      <c r="Q6" s="128">
        <v>0</v>
      </c>
      <c r="R6" s="129">
        <v>0</v>
      </c>
      <c r="S6" s="17" t="s">
        <v>8</v>
      </c>
    </row>
    <row r="7" spans="1:19" x14ac:dyDescent="0.2">
      <c r="A7" s="83" t="s">
        <v>133</v>
      </c>
      <c r="B7" s="86" t="s">
        <v>68</v>
      </c>
      <c r="C7" s="12">
        <v>5</v>
      </c>
      <c r="D7" s="13">
        <v>1</v>
      </c>
      <c r="E7" s="13">
        <v>1</v>
      </c>
      <c r="F7" s="14">
        <v>1</v>
      </c>
      <c r="G7" s="12"/>
      <c r="H7" s="13"/>
      <c r="I7" s="13"/>
      <c r="J7" s="14"/>
      <c r="K7" s="127">
        <v>2</v>
      </c>
      <c r="L7" s="128">
        <v>0</v>
      </c>
      <c r="M7" s="128">
        <v>0</v>
      </c>
      <c r="N7" s="129">
        <v>0</v>
      </c>
      <c r="O7" s="127"/>
      <c r="P7" s="128"/>
      <c r="Q7" s="128"/>
      <c r="R7" s="129"/>
      <c r="S7" s="17"/>
    </row>
    <row r="8" spans="1:19" x14ac:dyDescent="0.2">
      <c r="A8" s="83" t="s">
        <v>251</v>
      </c>
      <c r="B8" s="86" t="s">
        <v>109</v>
      </c>
      <c r="C8" s="12">
        <v>4</v>
      </c>
      <c r="D8" s="13">
        <v>3</v>
      </c>
      <c r="E8" s="13">
        <v>0</v>
      </c>
      <c r="F8" s="14">
        <v>0</v>
      </c>
      <c r="G8" s="12">
        <v>4</v>
      </c>
      <c r="H8" s="13">
        <v>2</v>
      </c>
      <c r="I8" s="13">
        <v>1</v>
      </c>
      <c r="J8" s="14">
        <v>0</v>
      </c>
      <c r="K8" s="127">
        <v>3</v>
      </c>
      <c r="L8" s="128">
        <v>2</v>
      </c>
      <c r="M8" s="128">
        <v>0</v>
      </c>
      <c r="N8" s="129">
        <v>1</v>
      </c>
      <c r="O8" s="127">
        <v>3</v>
      </c>
      <c r="P8" s="128">
        <v>1</v>
      </c>
      <c r="Q8" s="128">
        <v>0</v>
      </c>
      <c r="R8" s="129">
        <v>1</v>
      </c>
      <c r="S8" s="17"/>
    </row>
    <row r="9" spans="1:19" x14ac:dyDescent="0.2">
      <c r="A9" s="83" t="s">
        <v>138</v>
      </c>
      <c r="B9" s="86" t="s">
        <v>375</v>
      </c>
      <c r="C9" s="12">
        <v>2</v>
      </c>
      <c r="D9" s="13">
        <v>1</v>
      </c>
      <c r="E9" s="13">
        <v>1</v>
      </c>
      <c r="F9" s="14">
        <v>0</v>
      </c>
      <c r="G9" s="12">
        <v>2</v>
      </c>
      <c r="H9" s="13">
        <v>0</v>
      </c>
      <c r="I9" s="13">
        <v>2</v>
      </c>
      <c r="J9" s="14">
        <v>0</v>
      </c>
      <c r="K9" s="127">
        <v>2</v>
      </c>
      <c r="L9" s="128">
        <v>0</v>
      </c>
      <c r="M9" s="128">
        <v>2</v>
      </c>
      <c r="N9" s="129">
        <v>0</v>
      </c>
      <c r="O9" s="127">
        <v>3</v>
      </c>
      <c r="P9" s="128">
        <v>0</v>
      </c>
      <c r="Q9" s="128">
        <v>2</v>
      </c>
      <c r="R9" s="129">
        <v>0</v>
      </c>
      <c r="S9" s="17"/>
    </row>
    <row r="10" spans="1:19" x14ac:dyDescent="0.2">
      <c r="A10" s="83" t="s">
        <v>237</v>
      </c>
      <c r="B10" s="86" t="s">
        <v>318</v>
      </c>
      <c r="C10" s="12">
        <v>0</v>
      </c>
      <c r="D10" s="13">
        <v>0</v>
      </c>
      <c r="E10" s="13">
        <v>0</v>
      </c>
      <c r="F10" s="14">
        <v>0</v>
      </c>
      <c r="G10" s="12">
        <v>3</v>
      </c>
      <c r="H10" s="13">
        <v>0</v>
      </c>
      <c r="I10" s="13">
        <v>0</v>
      </c>
      <c r="J10" s="14">
        <v>0</v>
      </c>
      <c r="K10" s="127">
        <v>1</v>
      </c>
      <c r="L10" s="128">
        <v>0</v>
      </c>
      <c r="M10" s="128">
        <v>0</v>
      </c>
      <c r="N10" s="129">
        <v>0</v>
      </c>
      <c r="O10" s="127">
        <v>3</v>
      </c>
      <c r="P10" s="128">
        <v>0</v>
      </c>
      <c r="Q10" s="128">
        <v>2</v>
      </c>
      <c r="R10" s="129">
        <v>0</v>
      </c>
      <c r="S10" s="17"/>
    </row>
    <row r="11" spans="1:19" x14ac:dyDescent="0.2">
      <c r="A11" s="83" t="s">
        <v>268</v>
      </c>
      <c r="B11" s="86" t="s">
        <v>319</v>
      </c>
      <c r="C11" s="12">
        <v>2</v>
      </c>
      <c r="D11" s="13">
        <v>2</v>
      </c>
      <c r="E11" s="13">
        <v>0</v>
      </c>
      <c r="F11" s="14">
        <v>1</v>
      </c>
      <c r="G11" s="12">
        <v>4</v>
      </c>
      <c r="H11" s="13">
        <v>2</v>
      </c>
      <c r="I11" s="13">
        <v>0</v>
      </c>
      <c r="J11" s="14">
        <v>1</v>
      </c>
      <c r="K11" s="12">
        <v>3</v>
      </c>
      <c r="L11" s="13">
        <v>0</v>
      </c>
      <c r="M11" s="13">
        <v>1</v>
      </c>
      <c r="N11" s="14">
        <v>0</v>
      </c>
      <c r="O11" s="12">
        <v>3</v>
      </c>
      <c r="P11" s="13">
        <v>0</v>
      </c>
      <c r="Q11" s="13">
        <v>2</v>
      </c>
      <c r="R11" s="14">
        <v>2</v>
      </c>
      <c r="S11" s="17"/>
    </row>
    <row r="12" spans="1:19" x14ac:dyDescent="0.2">
      <c r="A12" s="83" t="s">
        <v>231</v>
      </c>
      <c r="B12" s="86" t="s">
        <v>320</v>
      </c>
      <c r="C12" s="12"/>
      <c r="D12" s="13"/>
      <c r="E12" s="13"/>
      <c r="F12" s="14"/>
      <c r="G12" s="12">
        <v>0</v>
      </c>
      <c r="H12" s="13">
        <v>0</v>
      </c>
      <c r="I12" s="13">
        <v>0</v>
      </c>
      <c r="J12" s="14">
        <v>0</v>
      </c>
      <c r="K12" s="12">
        <v>1</v>
      </c>
      <c r="L12" s="13">
        <v>0</v>
      </c>
      <c r="M12" s="13">
        <v>1</v>
      </c>
      <c r="N12" s="14">
        <v>0</v>
      </c>
      <c r="O12" s="12"/>
      <c r="P12" s="13"/>
      <c r="Q12" s="13"/>
      <c r="R12" s="14"/>
      <c r="S12" s="17"/>
    </row>
    <row r="13" spans="1:19" x14ac:dyDescent="0.2">
      <c r="A13" s="83" t="s">
        <v>255</v>
      </c>
      <c r="B13" s="86" t="s">
        <v>178</v>
      </c>
      <c r="C13" s="12"/>
      <c r="D13" s="13"/>
      <c r="E13" s="13"/>
      <c r="F13" s="14"/>
      <c r="G13" s="12">
        <v>1</v>
      </c>
      <c r="H13" s="13">
        <v>0</v>
      </c>
      <c r="I13" s="13">
        <v>0</v>
      </c>
      <c r="J13" s="14">
        <v>0</v>
      </c>
      <c r="K13" s="12">
        <v>1</v>
      </c>
      <c r="L13" s="13">
        <v>0</v>
      </c>
      <c r="M13" s="13">
        <v>0</v>
      </c>
      <c r="N13" s="14">
        <v>0</v>
      </c>
      <c r="O13" s="12"/>
      <c r="P13" s="13"/>
      <c r="Q13" s="13"/>
      <c r="R13" s="14"/>
      <c r="S13" s="17"/>
    </row>
    <row r="14" spans="1:19" x14ac:dyDescent="0.2">
      <c r="A14" s="83"/>
      <c r="B14" s="86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2"/>
      <c r="P14" s="13"/>
      <c r="Q14" s="13"/>
      <c r="R14" s="14"/>
      <c r="S14" s="17"/>
    </row>
    <row r="15" spans="1:19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19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50"/>
      <c r="E18" s="150"/>
      <c r="F18" s="14"/>
      <c r="G18" s="12"/>
      <c r="H18" s="150"/>
      <c r="I18" s="150"/>
      <c r="J18" s="14"/>
      <c r="K18" s="12"/>
      <c r="L18" s="150"/>
      <c r="M18" s="150"/>
      <c r="N18" s="14"/>
      <c r="O18" s="12"/>
      <c r="P18" s="150"/>
      <c r="Q18" s="150"/>
      <c r="R18" s="14"/>
      <c r="S18" s="17"/>
    </row>
    <row r="19" spans="1:24" s="151" customFormat="1" x14ac:dyDescent="0.2">
      <c r="A19" s="83"/>
      <c r="B19" s="86"/>
      <c r="C19" s="12"/>
      <c r="D19" s="150"/>
      <c r="E19" s="150"/>
      <c r="F19" s="14"/>
      <c r="G19" s="12"/>
      <c r="H19" s="150"/>
      <c r="I19" s="150"/>
      <c r="J19" s="14"/>
      <c r="K19" s="12"/>
      <c r="L19" s="150"/>
      <c r="M19" s="150"/>
      <c r="N19" s="14"/>
      <c r="O19" s="12"/>
      <c r="P19" s="150"/>
      <c r="Q19" s="150"/>
      <c r="R19" s="14"/>
      <c r="S19" s="17"/>
    </row>
    <row r="20" spans="1:24" s="151" customFormat="1" x14ac:dyDescent="0.2">
      <c r="A20" s="83"/>
      <c r="B20" s="86"/>
      <c r="C20" s="12"/>
      <c r="D20" s="150"/>
      <c r="E20" s="150"/>
      <c r="F20" s="14"/>
      <c r="G20" s="12"/>
      <c r="H20" s="150"/>
      <c r="I20" s="150"/>
      <c r="J20" s="14"/>
      <c r="K20" s="12"/>
      <c r="L20" s="150"/>
      <c r="M20" s="150"/>
      <c r="N20" s="14"/>
      <c r="O20" s="12"/>
      <c r="P20" s="150"/>
      <c r="Q20" s="150"/>
      <c r="R20" s="14"/>
      <c r="S20" s="17"/>
    </row>
    <row r="21" spans="1:24" s="151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73" t="s">
        <v>321</v>
      </c>
      <c r="C22" s="20">
        <v>28</v>
      </c>
      <c r="D22" s="21">
        <v>10</v>
      </c>
      <c r="E22" s="21">
        <v>5</v>
      </c>
      <c r="F22" s="22">
        <v>10</v>
      </c>
      <c r="G22" s="20">
        <v>24</v>
      </c>
      <c r="H22" s="21">
        <v>6</v>
      </c>
      <c r="I22" s="21">
        <v>5</v>
      </c>
      <c r="J22" s="22">
        <v>3</v>
      </c>
      <c r="K22" s="20">
        <v>20</v>
      </c>
      <c r="L22" s="21">
        <v>2</v>
      </c>
      <c r="M22" s="21">
        <v>6</v>
      </c>
      <c r="N22" s="22">
        <v>6</v>
      </c>
      <c r="O22" s="20">
        <v>13</v>
      </c>
      <c r="P22" s="21">
        <v>1</v>
      </c>
      <c r="Q22" s="21">
        <v>4</v>
      </c>
      <c r="R22" s="22">
        <v>11</v>
      </c>
      <c r="S22" s="24"/>
    </row>
    <row r="23" spans="1:24" x14ac:dyDescent="0.2">
      <c r="A23" s="18"/>
      <c r="B23" s="174" t="s">
        <v>338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>
        <v>6</v>
      </c>
      <c r="P23" s="56">
        <v>0</v>
      </c>
      <c r="Q23" s="56">
        <v>5</v>
      </c>
      <c r="R23" s="91"/>
      <c r="S23" s="24"/>
    </row>
    <row r="24" spans="1:24" x14ac:dyDescent="0.2">
      <c r="A24" s="18"/>
      <c r="B24" s="16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51" customFormat="1" ht="13.5" thickBot="1" x14ac:dyDescent="0.25">
      <c r="A25" s="18"/>
      <c r="B25" s="16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28</v>
      </c>
      <c r="D26" s="29">
        <f t="shared" si="0"/>
        <v>10</v>
      </c>
      <c r="E26" s="29">
        <f t="shared" si="0"/>
        <v>5</v>
      </c>
      <c r="F26" s="29">
        <f t="shared" si="0"/>
        <v>10</v>
      </c>
      <c r="G26" s="29">
        <f t="shared" si="0"/>
        <v>24</v>
      </c>
      <c r="H26" s="29">
        <f t="shared" si="0"/>
        <v>6</v>
      </c>
      <c r="I26" s="29">
        <f t="shared" si="0"/>
        <v>5</v>
      </c>
      <c r="J26" s="29">
        <f t="shared" si="0"/>
        <v>3</v>
      </c>
      <c r="K26" s="29">
        <f t="shared" si="0"/>
        <v>20</v>
      </c>
      <c r="L26" s="29">
        <f t="shared" si="0"/>
        <v>2</v>
      </c>
      <c r="M26" s="29">
        <f t="shared" si="0"/>
        <v>6</v>
      </c>
      <c r="N26" s="29">
        <f t="shared" si="0"/>
        <v>6</v>
      </c>
      <c r="O26" s="29">
        <f t="shared" si="0"/>
        <v>19</v>
      </c>
      <c r="P26" s="29">
        <f t="shared" si="0"/>
        <v>1</v>
      </c>
      <c r="Q26" s="29">
        <f t="shared" si="0"/>
        <v>9</v>
      </c>
      <c r="R26" s="29">
        <f t="shared" si="0"/>
        <v>11</v>
      </c>
      <c r="S26" s="24"/>
    </row>
    <row r="27" spans="1:24" ht="13.5" thickBot="1" x14ac:dyDescent="0.25">
      <c r="A27" s="18"/>
      <c r="B27" s="28" t="s">
        <v>11</v>
      </c>
      <c r="C27" s="30">
        <f>C26</f>
        <v>28</v>
      </c>
      <c r="D27" s="30">
        <f>D26</f>
        <v>10</v>
      </c>
      <c r="E27" s="30">
        <f>E26</f>
        <v>5</v>
      </c>
      <c r="F27" s="30">
        <f>F26</f>
        <v>10</v>
      </c>
      <c r="G27" s="30">
        <f t="shared" ref="G27:R27" si="1">SUM(C27,G26)</f>
        <v>52</v>
      </c>
      <c r="H27" s="30">
        <f t="shared" si="1"/>
        <v>16</v>
      </c>
      <c r="I27" s="30">
        <f t="shared" si="1"/>
        <v>10</v>
      </c>
      <c r="J27" s="30">
        <f t="shared" si="1"/>
        <v>13</v>
      </c>
      <c r="K27" s="30">
        <f t="shared" si="1"/>
        <v>72</v>
      </c>
      <c r="L27" s="30">
        <f t="shared" si="1"/>
        <v>18</v>
      </c>
      <c r="M27" s="30">
        <f t="shared" si="1"/>
        <v>16</v>
      </c>
      <c r="N27" s="30">
        <f t="shared" si="1"/>
        <v>19</v>
      </c>
      <c r="O27" s="31">
        <f t="shared" si="1"/>
        <v>91</v>
      </c>
      <c r="P27" s="30">
        <f t="shared" si="1"/>
        <v>19</v>
      </c>
      <c r="Q27" s="30">
        <f t="shared" si="1"/>
        <v>25</v>
      </c>
      <c r="R27" s="32">
        <f t="shared" si="1"/>
        <v>30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05" t="s">
        <v>220</v>
      </c>
      <c r="D29" s="199"/>
      <c r="E29" s="200"/>
      <c r="F29" s="4">
        <v>0</v>
      </c>
      <c r="G29" s="205" t="s">
        <v>42</v>
      </c>
      <c r="H29" s="199"/>
      <c r="I29" s="200"/>
      <c r="J29" s="4">
        <v>6</v>
      </c>
      <c r="K29" s="205" t="s">
        <v>44</v>
      </c>
      <c r="L29" s="199"/>
      <c r="M29" s="200"/>
      <c r="N29" s="4">
        <v>2</v>
      </c>
      <c r="O29" s="205" t="s">
        <v>40</v>
      </c>
      <c r="P29" s="199"/>
      <c r="Q29" s="200"/>
      <c r="R29" s="5">
        <v>6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23</v>
      </c>
      <c r="B31" s="86" t="str">
        <f t="shared" si="2"/>
        <v>Andrew Greene</v>
      </c>
      <c r="C31" s="12">
        <v>4</v>
      </c>
      <c r="D31" s="13">
        <v>2</v>
      </c>
      <c r="E31" s="13">
        <v>0</v>
      </c>
      <c r="F31" s="14">
        <v>6</v>
      </c>
      <c r="G31" s="12">
        <v>4</v>
      </c>
      <c r="H31" s="13">
        <v>1</v>
      </c>
      <c r="I31" s="13">
        <v>3</v>
      </c>
      <c r="J31" s="14">
        <v>4</v>
      </c>
      <c r="K31" s="12">
        <v>4</v>
      </c>
      <c r="L31" s="13">
        <v>2</v>
      </c>
      <c r="M31" s="13">
        <v>2</v>
      </c>
      <c r="N31" s="14">
        <v>6</v>
      </c>
      <c r="O31" s="15">
        <v>3</v>
      </c>
      <c r="P31" s="13">
        <v>1</v>
      </c>
      <c r="Q31" s="13">
        <v>1</v>
      </c>
      <c r="R31" s="16">
        <v>6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3</v>
      </c>
      <c r="B32" s="86" t="str">
        <f t="shared" si="2"/>
        <v>Kevin Lowe</v>
      </c>
      <c r="C32" s="12">
        <v>4</v>
      </c>
      <c r="D32" s="13">
        <v>1</v>
      </c>
      <c r="E32" s="13">
        <v>1</v>
      </c>
      <c r="F32" s="14">
        <v>0</v>
      </c>
      <c r="G32" s="12">
        <v>2</v>
      </c>
      <c r="H32" s="13">
        <v>0</v>
      </c>
      <c r="I32" s="13">
        <v>1</v>
      </c>
      <c r="J32" s="14">
        <v>0</v>
      </c>
      <c r="K32" s="12"/>
      <c r="L32" s="13"/>
      <c r="M32" s="13"/>
      <c r="N32" s="14"/>
      <c r="O32" s="15"/>
      <c r="P32" s="13"/>
      <c r="Q32" s="13"/>
      <c r="R32" s="16"/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51</v>
      </c>
      <c r="B33" s="86" t="str">
        <f t="shared" si="2"/>
        <v>Anthony Barber</v>
      </c>
      <c r="C33" s="12"/>
      <c r="D33" s="13"/>
      <c r="E33" s="13"/>
      <c r="F33" s="14"/>
      <c r="G33" s="12">
        <v>3</v>
      </c>
      <c r="H33" s="13">
        <v>0</v>
      </c>
      <c r="I33" s="13">
        <v>2</v>
      </c>
      <c r="J33" s="14">
        <v>0</v>
      </c>
      <c r="K33" s="12">
        <v>4</v>
      </c>
      <c r="L33" s="13">
        <v>1</v>
      </c>
      <c r="M33" s="13">
        <v>0</v>
      </c>
      <c r="N33" s="14">
        <v>0</v>
      </c>
      <c r="O33" s="15">
        <v>2</v>
      </c>
      <c r="P33" s="13">
        <v>0</v>
      </c>
      <c r="Q33" s="13">
        <v>1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10</v>
      </c>
      <c r="B34" s="86" t="str">
        <f t="shared" si="2"/>
        <v>Eric Scholz</v>
      </c>
      <c r="C34" s="12">
        <v>4</v>
      </c>
      <c r="D34" s="13">
        <v>0</v>
      </c>
      <c r="E34" s="13">
        <v>0</v>
      </c>
      <c r="F34" s="14">
        <v>1</v>
      </c>
      <c r="G34" s="12"/>
      <c r="H34" s="13"/>
      <c r="I34" s="13"/>
      <c r="J34" s="14"/>
      <c r="K34" s="12">
        <v>2</v>
      </c>
      <c r="L34" s="13">
        <v>0</v>
      </c>
      <c r="M34" s="13">
        <v>0</v>
      </c>
      <c r="N34" s="14">
        <v>0</v>
      </c>
      <c r="O34" s="15">
        <v>1</v>
      </c>
      <c r="P34" s="13">
        <v>0</v>
      </c>
      <c r="Q34" s="13">
        <v>1</v>
      </c>
      <c r="R34" s="1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21</v>
      </c>
      <c r="B35" s="86" t="str">
        <f t="shared" si="2"/>
        <v>Dan Greene</v>
      </c>
      <c r="C35" s="12">
        <v>0</v>
      </c>
      <c r="D35" s="13">
        <v>0</v>
      </c>
      <c r="E35" s="13">
        <v>0</v>
      </c>
      <c r="F35" s="14">
        <v>0</v>
      </c>
      <c r="G35" s="12">
        <v>0</v>
      </c>
      <c r="H35" s="13">
        <v>0</v>
      </c>
      <c r="I35" s="13">
        <v>0</v>
      </c>
      <c r="J35" s="14">
        <v>1</v>
      </c>
      <c r="K35" s="12"/>
      <c r="L35" s="13"/>
      <c r="M35" s="13"/>
      <c r="N35" s="14"/>
      <c r="O35" s="15">
        <v>0</v>
      </c>
      <c r="P35" s="13">
        <v>0</v>
      </c>
      <c r="Q35" s="13">
        <v>0</v>
      </c>
      <c r="R35" s="16">
        <v>1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32</v>
      </c>
      <c r="B36" s="86" t="str">
        <f t="shared" si="2"/>
        <v>Pete Trejo</v>
      </c>
      <c r="C36" s="12">
        <v>5</v>
      </c>
      <c r="D36" s="13">
        <v>2</v>
      </c>
      <c r="E36" s="13">
        <v>1</v>
      </c>
      <c r="F36" s="14">
        <v>2</v>
      </c>
      <c r="G36" s="12">
        <v>4</v>
      </c>
      <c r="H36" s="13">
        <v>1</v>
      </c>
      <c r="I36" s="13">
        <v>0</v>
      </c>
      <c r="J36" s="14">
        <v>4</v>
      </c>
      <c r="K36" s="12">
        <v>3</v>
      </c>
      <c r="L36" s="13">
        <v>0</v>
      </c>
      <c r="M36" s="13">
        <v>1</v>
      </c>
      <c r="N36" s="14">
        <v>0</v>
      </c>
      <c r="O36" s="15">
        <v>4</v>
      </c>
      <c r="P36" s="13">
        <v>0</v>
      </c>
      <c r="Q36" s="13">
        <v>1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25</v>
      </c>
      <c r="B37" s="86" t="str">
        <f t="shared" si="2"/>
        <v>Justin Tsinnijinnie</v>
      </c>
      <c r="C37" s="12">
        <v>3</v>
      </c>
      <c r="D37" s="13">
        <v>1</v>
      </c>
      <c r="E37" s="13">
        <v>0</v>
      </c>
      <c r="F37" s="14">
        <v>0</v>
      </c>
      <c r="G37" s="12">
        <v>3</v>
      </c>
      <c r="H37" s="13">
        <v>1</v>
      </c>
      <c r="I37" s="13">
        <v>2</v>
      </c>
      <c r="J37" s="14">
        <v>2</v>
      </c>
      <c r="K37" s="12">
        <v>4</v>
      </c>
      <c r="L37" s="13">
        <v>2</v>
      </c>
      <c r="M37" s="13">
        <v>2</v>
      </c>
      <c r="N37" s="14">
        <v>0</v>
      </c>
      <c r="O37" s="15">
        <v>3</v>
      </c>
      <c r="P37" s="13">
        <v>1</v>
      </c>
      <c r="Q37" s="13">
        <v>1</v>
      </c>
      <c r="R37" s="16">
        <v>1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13</v>
      </c>
      <c r="B38" s="86" t="str">
        <f t="shared" si="2"/>
        <v>Harley Hall</v>
      </c>
      <c r="C38" s="12">
        <v>1</v>
      </c>
      <c r="D38" s="13">
        <v>0</v>
      </c>
      <c r="E38" s="13">
        <v>0</v>
      </c>
      <c r="F38" s="14">
        <v>0</v>
      </c>
      <c r="G38" s="12">
        <v>2</v>
      </c>
      <c r="H38" s="13">
        <v>0</v>
      </c>
      <c r="I38" s="13">
        <v>1</v>
      </c>
      <c r="J38" s="14">
        <v>0</v>
      </c>
      <c r="K38" s="12">
        <v>2</v>
      </c>
      <c r="L38" s="13">
        <v>0</v>
      </c>
      <c r="M38" s="13">
        <v>0</v>
      </c>
      <c r="N38" s="14">
        <v>0</v>
      </c>
      <c r="O38" s="15">
        <v>3</v>
      </c>
      <c r="P38" s="13">
        <v>0</v>
      </c>
      <c r="Q38" s="13">
        <v>2</v>
      </c>
      <c r="R38" s="16">
        <v>1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19</v>
      </c>
      <c r="B39" s="86" t="str">
        <f t="shared" si="2"/>
        <v>Mike Coughlin</v>
      </c>
      <c r="C39" s="12">
        <v>4</v>
      </c>
      <c r="D39" s="13">
        <v>1</v>
      </c>
      <c r="E39" s="13">
        <v>0</v>
      </c>
      <c r="F39" s="14">
        <v>1</v>
      </c>
      <c r="G39" s="12">
        <v>4</v>
      </c>
      <c r="H39" s="13">
        <v>1</v>
      </c>
      <c r="I39" s="13">
        <v>0</v>
      </c>
      <c r="J39" s="14">
        <v>0</v>
      </c>
      <c r="K39" s="12">
        <v>4</v>
      </c>
      <c r="L39" s="13">
        <v>1</v>
      </c>
      <c r="M39" s="13">
        <v>2</v>
      </c>
      <c r="N39" s="14">
        <v>0</v>
      </c>
      <c r="O39" s="15">
        <v>4</v>
      </c>
      <c r="P39" s="13">
        <v>0</v>
      </c>
      <c r="Q39" s="13">
        <v>1</v>
      </c>
      <c r="R39" s="16">
        <v>3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99</v>
      </c>
      <c r="B40" s="86" t="str">
        <f t="shared" si="2"/>
        <v>Mike Patterson</v>
      </c>
      <c r="C40" s="12"/>
      <c r="D40" s="13"/>
      <c r="E40" s="13"/>
      <c r="F40" s="14"/>
      <c r="G40" s="12"/>
      <c r="H40" s="13"/>
      <c r="I40" s="13"/>
      <c r="J40" s="14"/>
      <c r="K40" s="12">
        <v>0</v>
      </c>
      <c r="L40" s="13">
        <v>0</v>
      </c>
      <c r="M40" s="13">
        <v>0</v>
      </c>
      <c r="N40" s="14">
        <v>0</v>
      </c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18</v>
      </c>
      <c r="B41" s="86" t="str">
        <f t="shared" si="2"/>
        <v>Jennifer Boylan</v>
      </c>
      <c r="C41" s="12"/>
      <c r="D41" s="13"/>
      <c r="E41" s="13"/>
      <c r="F41" s="14"/>
      <c r="G41" s="12"/>
      <c r="H41" s="13"/>
      <c r="I41" s="13"/>
      <c r="J41" s="14"/>
      <c r="K41" s="12">
        <v>1</v>
      </c>
      <c r="L41" s="13">
        <v>0</v>
      </c>
      <c r="M41" s="13">
        <v>1</v>
      </c>
      <c r="N41" s="14">
        <v>0</v>
      </c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50"/>
      <c r="E46" s="150"/>
      <c r="F46" s="14"/>
      <c r="G46" s="12"/>
      <c r="H46" s="150"/>
      <c r="I46" s="150"/>
      <c r="J46" s="14"/>
      <c r="K46" s="12"/>
      <c r="L46" s="150"/>
      <c r="M46" s="150"/>
      <c r="N46" s="14"/>
      <c r="O46" s="15"/>
      <c r="P46" s="150"/>
      <c r="Q46" s="150"/>
      <c r="R46" s="14"/>
      <c r="S46" s="17"/>
      <c r="U46" s="43"/>
      <c r="V46" s="39"/>
      <c r="W46" s="39"/>
      <c r="X46" s="39"/>
    </row>
    <row r="47" spans="1:24" s="151" customFormat="1" x14ac:dyDescent="0.2">
      <c r="A47" s="83">
        <f t="shared" si="2"/>
        <v>0</v>
      </c>
      <c r="B47" s="86">
        <f t="shared" si="2"/>
        <v>0</v>
      </c>
      <c r="C47" s="12"/>
      <c r="D47" s="150"/>
      <c r="E47" s="150"/>
      <c r="F47" s="14"/>
      <c r="G47" s="12"/>
      <c r="H47" s="150"/>
      <c r="I47" s="150"/>
      <c r="J47" s="14"/>
      <c r="K47" s="12"/>
      <c r="L47" s="150"/>
      <c r="M47" s="150"/>
      <c r="N47" s="14"/>
      <c r="O47" s="15"/>
      <c r="P47" s="150"/>
      <c r="Q47" s="150"/>
      <c r="R47" s="14"/>
      <c r="S47" s="17"/>
      <c r="U47" s="43"/>
      <c r="V47" s="39"/>
      <c r="W47" s="39"/>
      <c r="X47" s="39"/>
    </row>
    <row r="48" spans="1:24" s="151" customFormat="1" x14ac:dyDescent="0.2">
      <c r="A48" s="83">
        <f t="shared" si="2"/>
        <v>0</v>
      </c>
      <c r="B48" s="86">
        <f t="shared" si="2"/>
        <v>0</v>
      </c>
      <c r="C48" s="12"/>
      <c r="D48" s="150"/>
      <c r="E48" s="150"/>
      <c r="F48" s="14"/>
      <c r="G48" s="12"/>
      <c r="H48" s="150"/>
      <c r="I48" s="150"/>
      <c r="J48" s="14"/>
      <c r="K48" s="12"/>
      <c r="L48" s="150"/>
      <c r="M48" s="150"/>
      <c r="N48" s="14"/>
      <c r="O48" s="15"/>
      <c r="P48" s="150"/>
      <c r="Q48" s="150"/>
      <c r="R48" s="14"/>
      <c r="S48" s="17"/>
      <c r="U48" s="43"/>
      <c r="V48" s="39"/>
      <c r="W48" s="39"/>
      <c r="X48" s="39"/>
    </row>
    <row r="49" spans="1:30" s="151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6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Daniel Greene</v>
      </c>
      <c r="C50" s="20">
        <v>25</v>
      </c>
      <c r="D50" s="21">
        <v>7</v>
      </c>
      <c r="E50" s="21">
        <v>2</v>
      </c>
      <c r="F50" s="22">
        <v>10</v>
      </c>
      <c r="G50" s="20">
        <v>22</v>
      </c>
      <c r="H50" s="21">
        <v>4</v>
      </c>
      <c r="I50" s="21">
        <v>9</v>
      </c>
      <c r="J50" s="22">
        <v>11</v>
      </c>
      <c r="K50" s="20">
        <v>24</v>
      </c>
      <c r="L50" s="21">
        <v>6</v>
      </c>
      <c r="M50" s="21">
        <v>8</v>
      </c>
      <c r="N50" s="22">
        <v>6</v>
      </c>
      <c r="O50" s="20">
        <v>20</v>
      </c>
      <c r="P50" s="21">
        <v>2</v>
      </c>
      <c r="Q50" s="21">
        <v>8</v>
      </c>
      <c r="R50" s="23">
        <v>12</v>
      </c>
      <c r="S50" s="24"/>
      <c r="U50" s="39"/>
      <c r="V50" s="39"/>
      <c r="W50" s="39"/>
      <c r="X50" s="39"/>
    </row>
    <row r="51" spans="1:30" x14ac:dyDescent="0.2">
      <c r="A51" s="18"/>
      <c r="B51" s="166" t="str">
        <f>B23</f>
        <v>Travis Means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51" customFormat="1" ht="13.5" thickBot="1" x14ac:dyDescent="0.25">
      <c r="A53" s="18"/>
      <c r="B53" s="16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25</v>
      </c>
      <c r="D54" s="29">
        <f t="shared" si="3"/>
        <v>7</v>
      </c>
      <c r="E54" s="29">
        <f t="shared" si="3"/>
        <v>2</v>
      </c>
      <c r="F54" s="29">
        <f t="shared" si="3"/>
        <v>10</v>
      </c>
      <c r="G54" s="29">
        <f t="shared" si="3"/>
        <v>22</v>
      </c>
      <c r="H54" s="29">
        <f t="shared" si="3"/>
        <v>4</v>
      </c>
      <c r="I54" s="29">
        <f t="shared" si="3"/>
        <v>9</v>
      </c>
      <c r="J54" s="29">
        <f t="shared" si="3"/>
        <v>11</v>
      </c>
      <c r="K54" s="29">
        <f t="shared" si="3"/>
        <v>24</v>
      </c>
      <c r="L54" s="29">
        <f t="shared" si="3"/>
        <v>6</v>
      </c>
      <c r="M54" s="29">
        <f t="shared" si="3"/>
        <v>8</v>
      </c>
      <c r="N54" s="29">
        <f t="shared" si="3"/>
        <v>6</v>
      </c>
      <c r="O54" s="29">
        <f t="shared" si="3"/>
        <v>20</v>
      </c>
      <c r="P54" s="29">
        <f t="shared" si="3"/>
        <v>2</v>
      </c>
      <c r="Q54" s="29">
        <f t="shared" si="3"/>
        <v>8</v>
      </c>
      <c r="R54" s="29">
        <f t="shared" si="3"/>
        <v>12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116</v>
      </c>
      <c r="D55" s="30">
        <f>SUM(P27,D54)</f>
        <v>26</v>
      </c>
      <c r="E55" s="30">
        <f>SUM(Q27,E54)</f>
        <v>27</v>
      </c>
      <c r="F55" s="30">
        <f>SUM(R27,F54)</f>
        <v>40</v>
      </c>
      <c r="G55" s="30">
        <f t="shared" ref="G55:R55" si="4">SUM(C55,G54)</f>
        <v>138</v>
      </c>
      <c r="H55" s="30">
        <f t="shared" si="4"/>
        <v>30</v>
      </c>
      <c r="I55" s="30">
        <f t="shared" si="4"/>
        <v>36</v>
      </c>
      <c r="J55" s="30">
        <f t="shared" si="4"/>
        <v>51</v>
      </c>
      <c r="K55" s="30">
        <f t="shared" si="4"/>
        <v>162</v>
      </c>
      <c r="L55" s="30">
        <f t="shared" si="4"/>
        <v>36</v>
      </c>
      <c r="M55" s="30">
        <f t="shared" si="4"/>
        <v>44</v>
      </c>
      <c r="N55" s="30">
        <f t="shared" si="4"/>
        <v>57</v>
      </c>
      <c r="O55" s="31">
        <f t="shared" si="4"/>
        <v>182</v>
      </c>
      <c r="P55" s="30">
        <f t="shared" si="4"/>
        <v>38</v>
      </c>
      <c r="Q55" s="30">
        <f t="shared" si="4"/>
        <v>52</v>
      </c>
      <c r="R55" s="32">
        <f t="shared" si="4"/>
        <v>69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8"/>
      <c r="D57" s="199"/>
      <c r="E57" s="200"/>
      <c r="F57" s="49"/>
      <c r="G57" s="198"/>
      <c r="H57" s="199"/>
      <c r="I57" s="200"/>
      <c r="J57" s="49"/>
      <c r="K57" s="198"/>
      <c r="L57" s="199"/>
      <c r="M57" s="204"/>
      <c r="N57" s="50"/>
      <c r="O57" s="51" t="s">
        <v>14</v>
      </c>
      <c r="P57" s="52"/>
      <c r="Q57" s="4"/>
      <c r="R57" s="53">
        <f>SUM(F1,J1,N1,R1,F29,J29,N29,R29,F57,J57,N57)</f>
        <v>54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390</v>
      </c>
      <c r="AB58" s="57" t="s">
        <v>34</v>
      </c>
      <c r="AC58" s="57" t="s">
        <v>22</v>
      </c>
      <c r="AD58" s="104" t="s">
        <v>46</v>
      </c>
    </row>
    <row r="59" spans="1:30" ht="13.5" thickTop="1" x14ac:dyDescent="0.2">
      <c r="A59" s="83" t="str">
        <f t="shared" ref="A59:A76" si="5">A3</f>
        <v>23</v>
      </c>
      <c r="B59" s="86" t="str">
        <f t="shared" ref="B59:B76" si="6">B31</f>
        <v>Andrew Greene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30</v>
      </c>
      <c r="P59" s="88">
        <f>SUM(D3,H3,L3,P3,D31,H31,L31,P31,D59,H59,L59)</f>
        <v>7</v>
      </c>
      <c r="Q59" s="88">
        <f>SUM(E3,I3,M3,Q3,E31,I31,M31,Q31,E59,I59,M59)</f>
        <v>9</v>
      </c>
      <c r="R59" s="89">
        <f>SUM(F3,J3,N3,R3,F31,J31,N31,R31,F59,J59,N59)</f>
        <v>40</v>
      </c>
      <c r="S59" s="84">
        <f>IF(O59=0,0,AVERAGE(P59/O59))</f>
        <v>0.23333333333333334</v>
      </c>
      <c r="U59" s="43" t="s">
        <v>234</v>
      </c>
      <c r="V59" s="86" t="s">
        <v>101</v>
      </c>
      <c r="W59" s="59">
        <v>40</v>
      </c>
      <c r="X59" s="59">
        <v>40</v>
      </c>
      <c r="Y59" s="60">
        <v>0.23333333333333334</v>
      </c>
      <c r="Z59" s="60" t="s">
        <v>114</v>
      </c>
      <c r="AA59" s="60">
        <v>5</v>
      </c>
      <c r="AB59" s="60" t="s">
        <v>114</v>
      </c>
      <c r="AC59" s="59">
        <v>8</v>
      </c>
      <c r="AD59" s="105">
        <v>0.23333333333333334</v>
      </c>
    </row>
    <row r="60" spans="1:30" x14ac:dyDescent="0.2">
      <c r="A60" s="83" t="str">
        <f t="shared" si="5"/>
        <v>3</v>
      </c>
      <c r="B60" s="86" t="str">
        <f t="shared" si="6"/>
        <v>Kevin Lowe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18</v>
      </c>
      <c r="P60" s="56">
        <f t="shared" si="7"/>
        <v>3</v>
      </c>
      <c r="Q60" s="56">
        <f t="shared" si="7"/>
        <v>5</v>
      </c>
      <c r="R60" s="91">
        <f t="shared" si="7"/>
        <v>0</v>
      </c>
      <c r="S60" s="85">
        <f t="shared" ref="S60:S76" si="8">IF(O60=0,0,AVERAGE(P60/O60))</f>
        <v>0.16666666666666666</v>
      </c>
      <c r="U60" s="43" t="s">
        <v>254</v>
      </c>
      <c r="V60" s="86" t="s">
        <v>159</v>
      </c>
      <c r="W60" s="59">
        <v>0</v>
      </c>
      <c r="X60" s="59" t="s">
        <v>391</v>
      </c>
      <c r="Y60" s="60">
        <v>0.16666666666666666</v>
      </c>
      <c r="Z60" s="60" t="s">
        <v>164</v>
      </c>
      <c r="AA60" s="60">
        <v>0</v>
      </c>
      <c r="AB60" s="60" t="s">
        <v>114</v>
      </c>
      <c r="AC60" s="59">
        <v>6</v>
      </c>
      <c r="AD60" s="105">
        <v>0.15</v>
      </c>
    </row>
    <row r="61" spans="1:30" x14ac:dyDescent="0.2">
      <c r="A61" s="83" t="str">
        <f t="shared" si="5"/>
        <v>51</v>
      </c>
      <c r="B61" s="86" t="str">
        <f t="shared" si="6"/>
        <v>Anthony Barber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19</v>
      </c>
      <c r="P61" s="56">
        <f t="shared" si="9"/>
        <v>3</v>
      </c>
      <c r="Q61" s="56">
        <f t="shared" si="9"/>
        <v>6</v>
      </c>
      <c r="R61" s="91">
        <f t="shared" si="9"/>
        <v>2</v>
      </c>
      <c r="S61" s="85">
        <f t="shared" si="8"/>
        <v>0.15789473684210525</v>
      </c>
      <c r="U61" s="43" t="s">
        <v>257</v>
      </c>
      <c r="V61" s="86" t="s">
        <v>316</v>
      </c>
      <c r="W61" s="59">
        <v>2</v>
      </c>
      <c r="X61" s="59">
        <v>2</v>
      </c>
      <c r="Y61" s="60">
        <v>0.15789473684210525</v>
      </c>
      <c r="Z61" s="60" t="s">
        <v>164</v>
      </c>
      <c r="AA61" s="60">
        <v>0.2857142857142857</v>
      </c>
      <c r="AB61" s="60" t="s">
        <v>114</v>
      </c>
      <c r="AC61" s="59">
        <v>7</v>
      </c>
      <c r="AD61" s="105">
        <v>0.15</v>
      </c>
    </row>
    <row r="62" spans="1:30" x14ac:dyDescent="0.2">
      <c r="A62" s="83" t="str">
        <f t="shared" si="5"/>
        <v>10</v>
      </c>
      <c r="B62" s="86" t="str">
        <f t="shared" si="6"/>
        <v>Eric Scholz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9</v>
      </c>
      <c r="P62" s="56">
        <f t="shared" si="10"/>
        <v>0</v>
      </c>
      <c r="Q62" s="56">
        <f t="shared" si="10"/>
        <v>2</v>
      </c>
      <c r="R62" s="91">
        <f t="shared" si="10"/>
        <v>4</v>
      </c>
      <c r="S62" s="85">
        <f t="shared" si="8"/>
        <v>0</v>
      </c>
      <c r="U62" s="43" t="s">
        <v>229</v>
      </c>
      <c r="V62" s="86" t="s">
        <v>317</v>
      </c>
      <c r="W62" s="59">
        <v>4</v>
      </c>
      <c r="X62" s="59">
        <v>4</v>
      </c>
      <c r="Y62" s="60">
        <v>0</v>
      </c>
      <c r="Z62" s="60" t="s">
        <v>164</v>
      </c>
      <c r="AA62" s="60">
        <v>0.5714285714285714</v>
      </c>
      <c r="AB62" s="60" t="s">
        <v>114</v>
      </c>
      <c r="AC62" s="59">
        <v>7</v>
      </c>
      <c r="AD62" s="105">
        <v>0</v>
      </c>
    </row>
    <row r="63" spans="1:30" x14ac:dyDescent="0.2">
      <c r="A63" s="83" t="str">
        <f t="shared" si="5"/>
        <v>21</v>
      </c>
      <c r="B63" s="86" t="str">
        <f t="shared" si="6"/>
        <v>Dan Greene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7</v>
      </c>
      <c r="P63" s="56">
        <f t="shared" si="11"/>
        <v>1</v>
      </c>
      <c r="Q63" s="56">
        <f t="shared" si="11"/>
        <v>1</v>
      </c>
      <c r="R63" s="91">
        <f t="shared" si="11"/>
        <v>3</v>
      </c>
      <c r="S63" s="85">
        <f t="shared" si="8"/>
        <v>0.14285714285714285</v>
      </c>
      <c r="U63" s="43" t="s">
        <v>133</v>
      </c>
      <c r="V63" s="86" t="s">
        <v>68</v>
      </c>
      <c r="W63" s="59">
        <v>3</v>
      </c>
      <c r="X63" s="59">
        <v>3</v>
      </c>
      <c r="Y63" s="60">
        <v>0.14285714285714285</v>
      </c>
      <c r="Z63" s="60" t="s">
        <v>164</v>
      </c>
      <c r="AA63" s="60">
        <v>0.6</v>
      </c>
      <c r="AB63" s="60" t="s">
        <v>114</v>
      </c>
      <c r="AC63" s="59">
        <v>5</v>
      </c>
      <c r="AD63" s="105">
        <v>0.05</v>
      </c>
    </row>
    <row r="64" spans="1:30" x14ac:dyDescent="0.2">
      <c r="A64" s="83" t="str">
        <f t="shared" si="5"/>
        <v>32</v>
      </c>
      <c r="B64" s="86" t="str">
        <f t="shared" si="6"/>
        <v>Pete Trejo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30</v>
      </c>
      <c r="P64" s="56">
        <f t="shared" si="12"/>
        <v>11</v>
      </c>
      <c r="Q64" s="56">
        <f t="shared" si="12"/>
        <v>4</v>
      </c>
      <c r="R64" s="91">
        <f t="shared" si="12"/>
        <v>8</v>
      </c>
      <c r="S64" s="85">
        <f t="shared" si="8"/>
        <v>0.36666666666666664</v>
      </c>
      <c r="U64" s="43" t="s">
        <v>251</v>
      </c>
      <c r="V64" s="86" t="s">
        <v>109</v>
      </c>
      <c r="W64" s="59">
        <v>8</v>
      </c>
      <c r="X64" s="59">
        <v>8</v>
      </c>
      <c r="Y64" s="206">
        <v>0.36666666666666664</v>
      </c>
      <c r="Z64" s="60" t="s">
        <v>114</v>
      </c>
      <c r="AA64" s="60">
        <v>1</v>
      </c>
      <c r="AB64" s="60" t="s">
        <v>114</v>
      </c>
      <c r="AC64" s="59">
        <v>8</v>
      </c>
      <c r="AD64" s="105">
        <v>0.36666666666666664</v>
      </c>
    </row>
    <row r="65" spans="1:30" x14ac:dyDescent="0.2">
      <c r="A65" s="83" t="str">
        <f t="shared" si="5"/>
        <v>25</v>
      </c>
      <c r="B65" s="86" t="str">
        <f t="shared" si="6"/>
        <v>Justin Tsinnijinnie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22</v>
      </c>
      <c r="P65" s="56">
        <f t="shared" si="13"/>
        <v>6</v>
      </c>
      <c r="Q65" s="56">
        <f t="shared" si="13"/>
        <v>12</v>
      </c>
      <c r="R65" s="91">
        <f t="shared" si="13"/>
        <v>3</v>
      </c>
      <c r="S65" s="85">
        <f t="shared" si="8"/>
        <v>0.27272727272727271</v>
      </c>
      <c r="U65" s="43" t="s">
        <v>138</v>
      </c>
      <c r="V65" s="86" t="s">
        <v>375</v>
      </c>
      <c r="W65" s="59">
        <v>3</v>
      </c>
      <c r="X65" s="59">
        <v>3</v>
      </c>
      <c r="Y65" s="60">
        <v>0.27272727272727271</v>
      </c>
      <c r="Z65" s="60" t="s">
        <v>114</v>
      </c>
      <c r="AA65" s="60">
        <v>0.375</v>
      </c>
      <c r="AB65" s="60" t="s">
        <v>114</v>
      </c>
      <c r="AC65" s="59">
        <v>8</v>
      </c>
      <c r="AD65" s="105">
        <v>0.27272727272727271</v>
      </c>
    </row>
    <row r="66" spans="1:30" x14ac:dyDescent="0.2">
      <c r="A66" s="83" t="str">
        <f t="shared" si="5"/>
        <v>13</v>
      </c>
      <c r="B66" s="86" t="str">
        <f t="shared" si="6"/>
        <v>Harley Hall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15</v>
      </c>
      <c r="P66" s="56">
        <f t="shared" si="14"/>
        <v>0</v>
      </c>
      <c r="Q66" s="56">
        <f t="shared" si="14"/>
        <v>5</v>
      </c>
      <c r="R66" s="91">
        <f t="shared" si="14"/>
        <v>1</v>
      </c>
      <c r="S66" s="85">
        <f t="shared" si="8"/>
        <v>0</v>
      </c>
      <c r="U66" s="43" t="s">
        <v>237</v>
      </c>
      <c r="V66" s="86" t="s">
        <v>318</v>
      </c>
      <c r="W66" s="59">
        <v>1</v>
      </c>
      <c r="X66" s="59">
        <v>1</v>
      </c>
      <c r="Y66" s="60">
        <v>0</v>
      </c>
      <c r="Z66" s="60" t="s">
        <v>164</v>
      </c>
      <c r="AA66" s="60">
        <v>0.125</v>
      </c>
      <c r="AB66" s="60" t="s">
        <v>114</v>
      </c>
      <c r="AC66" s="59">
        <v>8</v>
      </c>
      <c r="AD66" s="105">
        <v>0</v>
      </c>
    </row>
    <row r="67" spans="1:30" x14ac:dyDescent="0.2">
      <c r="A67" s="83" t="str">
        <f t="shared" si="5"/>
        <v>19</v>
      </c>
      <c r="B67" s="86" t="str">
        <f t="shared" si="6"/>
        <v>Mike Coughlin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28</v>
      </c>
      <c r="P67" s="56">
        <f t="shared" si="15"/>
        <v>7</v>
      </c>
      <c r="Q67" s="56">
        <f t="shared" si="15"/>
        <v>6</v>
      </c>
      <c r="R67" s="91">
        <f t="shared" si="15"/>
        <v>8</v>
      </c>
      <c r="S67" s="85">
        <f t="shared" si="8"/>
        <v>0.25</v>
      </c>
      <c r="U67" s="43" t="s">
        <v>268</v>
      </c>
      <c r="V67" s="86" t="s">
        <v>319</v>
      </c>
      <c r="W67" s="59">
        <v>8</v>
      </c>
      <c r="X67" s="59">
        <v>8</v>
      </c>
      <c r="Y67" s="60">
        <v>0.25</v>
      </c>
      <c r="Z67" s="60" t="s">
        <v>114</v>
      </c>
      <c r="AA67" s="60">
        <v>1</v>
      </c>
      <c r="AB67" s="60" t="s">
        <v>114</v>
      </c>
      <c r="AC67" s="59">
        <v>8</v>
      </c>
      <c r="AD67" s="105">
        <v>0.25</v>
      </c>
    </row>
    <row r="68" spans="1:30" x14ac:dyDescent="0.2">
      <c r="A68" s="83" t="str">
        <f t="shared" si="5"/>
        <v>99</v>
      </c>
      <c r="B68" s="86" t="str">
        <f t="shared" si="6"/>
        <v>Mike Patterson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1</v>
      </c>
      <c r="P68" s="56">
        <f t="shared" si="16"/>
        <v>0</v>
      </c>
      <c r="Q68" s="56">
        <f t="shared" si="16"/>
        <v>1</v>
      </c>
      <c r="R68" s="91">
        <f t="shared" si="16"/>
        <v>0</v>
      </c>
      <c r="S68" s="85">
        <f t="shared" si="8"/>
        <v>0</v>
      </c>
      <c r="U68" s="43" t="s">
        <v>231</v>
      </c>
      <c r="V68" s="86" t="s">
        <v>320</v>
      </c>
      <c r="W68" s="59">
        <v>0</v>
      </c>
      <c r="X68" s="59" t="s">
        <v>391</v>
      </c>
      <c r="Y68" s="60">
        <v>0</v>
      </c>
      <c r="Z68" s="60" t="s">
        <v>164</v>
      </c>
      <c r="AA68" s="60">
        <v>0</v>
      </c>
      <c r="AB68" s="60" t="s">
        <v>161</v>
      </c>
      <c r="AC68" s="59">
        <v>3</v>
      </c>
      <c r="AD68" s="105">
        <v>0</v>
      </c>
    </row>
    <row r="69" spans="1:30" x14ac:dyDescent="0.2">
      <c r="A69" s="83" t="str">
        <f t="shared" si="5"/>
        <v>18</v>
      </c>
      <c r="B69" s="86" t="str">
        <f t="shared" si="6"/>
        <v>Jennifer Boylan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3</v>
      </c>
      <c r="P69" s="56">
        <f t="shared" si="17"/>
        <v>0</v>
      </c>
      <c r="Q69" s="56">
        <f t="shared" si="17"/>
        <v>1</v>
      </c>
      <c r="R69" s="91">
        <f t="shared" si="17"/>
        <v>0</v>
      </c>
      <c r="S69" s="85">
        <f t="shared" si="8"/>
        <v>0</v>
      </c>
      <c r="U69" s="43" t="s">
        <v>255</v>
      </c>
      <c r="V69" s="86" t="s">
        <v>178</v>
      </c>
      <c r="W69" s="59">
        <v>0</v>
      </c>
      <c r="X69" s="59" t="s">
        <v>391</v>
      </c>
      <c r="Y69" s="60">
        <v>0</v>
      </c>
      <c r="Z69" s="60" t="s">
        <v>164</v>
      </c>
      <c r="AA69" s="60">
        <v>0</v>
      </c>
      <c r="AB69" s="60" t="s">
        <v>161</v>
      </c>
      <c r="AC69" s="59">
        <v>3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391</v>
      </c>
      <c r="Y70" s="60">
        <v>0</v>
      </c>
      <c r="Z70" s="60" t="s">
        <v>164</v>
      </c>
      <c r="AA70" s="60">
        <v>0</v>
      </c>
      <c r="AB70" s="60" t="s">
        <v>161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391</v>
      </c>
      <c r="Y71" s="60">
        <v>0</v>
      </c>
      <c r="Z71" s="60" t="s">
        <v>164</v>
      </c>
      <c r="AA71" s="60">
        <v>0</v>
      </c>
      <c r="AB71" s="60" t="s">
        <v>161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391</v>
      </c>
      <c r="Y72" s="60">
        <v>0</v>
      </c>
      <c r="Z72" s="60" t="s">
        <v>164</v>
      </c>
      <c r="AA72" s="60">
        <v>0</v>
      </c>
      <c r="AB72" s="60" t="s">
        <v>161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391</v>
      </c>
      <c r="Y73" s="60">
        <v>0</v>
      </c>
      <c r="Z73" s="60" t="s">
        <v>164</v>
      </c>
      <c r="AA73" s="60">
        <v>0</v>
      </c>
      <c r="AB73" s="60" t="s">
        <v>161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7"/>
      <c r="D74" s="158"/>
      <c r="E74" s="158"/>
      <c r="F74" s="159"/>
      <c r="G74" s="157"/>
      <c r="H74" s="158"/>
      <c r="I74" s="158"/>
      <c r="J74" s="159"/>
      <c r="K74" s="157"/>
      <c r="L74" s="158"/>
      <c r="M74" s="158"/>
      <c r="N74" s="15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391</v>
      </c>
      <c r="Y74" s="60">
        <v>0</v>
      </c>
      <c r="Z74" s="60" t="s">
        <v>164</v>
      </c>
      <c r="AA74" s="60">
        <v>0</v>
      </c>
      <c r="AB74" s="60" t="s">
        <v>161</v>
      </c>
      <c r="AC74" s="59">
        <v>0</v>
      </c>
      <c r="AD74" s="105">
        <v>0</v>
      </c>
    </row>
    <row r="75" spans="1:30" s="151" customFormat="1" x14ac:dyDescent="0.2">
      <c r="A75" s="83">
        <f t="shared" si="5"/>
        <v>0</v>
      </c>
      <c r="B75" s="86">
        <f t="shared" si="6"/>
        <v>0</v>
      </c>
      <c r="C75" s="12"/>
      <c r="D75" s="150"/>
      <c r="E75" s="150"/>
      <c r="F75" s="14"/>
      <c r="G75" s="12"/>
      <c r="H75" s="150"/>
      <c r="I75" s="150"/>
      <c r="J75" s="14"/>
      <c r="K75" s="12"/>
      <c r="L75" s="150"/>
      <c r="M75" s="15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391</v>
      </c>
      <c r="Y75" s="60">
        <v>0</v>
      </c>
      <c r="Z75" s="60" t="s">
        <v>164</v>
      </c>
      <c r="AA75" s="60">
        <v>0</v>
      </c>
      <c r="AB75" s="60" t="s">
        <v>161</v>
      </c>
      <c r="AC75" s="59">
        <v>0</v>
      </c>
      <c r="AD75" s="105">
        <v>0</v>
      </c>
    </row>
    <row r="76" spans="1:30" s="151" customFormat="1" x14ac:dyDescent="0.2">
      <c r="A76" s="83">
        <f t="shared" si="5"/>
        <v>0</v>
      </c>
      <c r="B76" s="86">
        <f t="shared" si="6"/>
        <v>0</v>
      </c>
      <c r="C76" s="12"/>
      <c r="D76" s="150"/>
      <c r="E76" s="150"/>
      <c r="F76" s="14"/>
      <c r="G76" s="12"/>
      <c r="H76" s="150"/>
      <c r="I76" s="150"/>
      <c r="J76" s="14"/>
      <c r="K76" s="12"/>
      <c r="L76" s="150"/>
      <c r="M76" s="15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391</v>
      </c>
      <c r="Y76" s="60">
        <v>0</v>
      </c>
      <c r="Z76" s="60" t="s">
        <v>164</v>
      </c>
      <c r="AA76" s="60">
        <v>0</v>
      </c>
      <c r="AB76" s="60" t="s">
        <v>161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Daniel Greene</v>
      </c>
      <c r="C78" s="64"/>
      <c r="D78" s="65"/>
      <c r="E78" s="65"/>
      <c r="F78" s="66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176</v>
      </c>
      <c r="P78" s="21">
        <f t="shared" si="25"/>
        <v>38</v>
      </c>
      <c r="Q78" s="162">
        <f t="shared" si="25"/>
        <v>47</v>
      </c>
      <c r="R78" s="161"/>
      <c r="S78" s="163">
        <f>SUM(Q78/O78)</f>
        <v>0.26704545454545453</v>
      </c>
      <c r="V78" s="56" t="s">
        <v>23</v>
      </c>
      <c r="W78" s="59">
        <v>69</v>
      </c>
      <c r="X78" s="59">
        <v>69</v>
      </c>
      <c r="Y78" s="61"/>
      <c r="Z78" s="61"/>
      <c r="AA78" s="61"/>
      <c r="AB78" s="61"/>
      <c r="AC78" s="62"/>
    </row>
    <row r="79" spans="1:30" x14ac:dyDescent="0.2">
      <c r="A79" s="11"/>
      <c r="B79" s="160" t="str">
        <f>B51</f>
        <v>Travis Means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6</v>
      </c>
      <c r="P79" s="56">
        <f t="shared" si="25"/>
        <v>0</v>
      </c>
      <c r="Q79" s="56">
        <f t="shared" si="25"/>
        <v>5</v>
      </c>
      <c r="R79" s="91"/>
      <c r="S79" s="164">
        <f>SUM(Q79/O79)</f>
        <v>0.83333333333333337</v>
      </c>
      <c r="V79" s="67" t="s">
        <v>24</v>
      </c>
      <c r="W79" s="62"/>
      <c r="X79" s="62"/>
      <c r="Y79" s="68">
        <v>0.36666666666666664</v>
      </c>
      <c r="Z79" s="68"/>
      <c r="AA79" s="68">
        <v>5</v>
      </c>
      <c r="AB79" s="68"/>
      <c r="AC79" s="62"/>
    </row>
    <row r="80" spans="1:30" x14ac:dyDescent="0.2">
      <c r="A80" s="11"/>
      <c r="B80" s="160">
        <f>B52</f>
        <v>0</v>
      </c>
      <c r="C80" s="12"/>
      <c r="D80" s="150"/>
      <c r="E80" s="150"/>
      <c r="F80" s="14"/>
      <c r="G80" s="12"/>
      <c r="H80" s="150"/>
      <c r="I80" s="150"/>
      <c r="J80" s="14"/>
      <c r="K80" s="12"/>
      <c r="L80" s="150"/>
      <c r="M80" s="15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51" customFormat="1" ht="13.5" thickBot="1" x14ac:dyDescent="0.25">
      <c r="A81" s="179"/>
      <c r="B81" s="160">
        <f>B53</f>
        <v>0</v>
      </c>
      <c r="C81" s="181"/>
      <c r="D81" s="182"/>
      <c r="E81" s="182"/>
      <c r="F81" s="183"/>
      <c r="G81" s="181"/>
      <c r="H81" s="182"/>
      <c r="I81" s="182"/>
      <c r="J81" s="183"/>
      <c r="K81" s="181"/>
      <c r="L81" s="182"/>
      <c r="M81" s="182"/>
      <c r="N81" s="183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5" t="e">
        <f>SUM(Q81/O81)</f>
        <v>#DIV/0!</v>
      </c>
      <c r="V81" s="67"/>
      <c r="W81" s="180"/>
      <c r="X81" s="180"/>
      <c r="Y81" s="68"/>
      <c r="Z81" s="68"/>
      <c r="AA81" s="68"/>
      <c r="AB81" s="68"/>
      <c r="AC81" s="180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182</v>
      </c>
      <c r="P82" s="29">
        <f t="shared" si="26"/>
        <v>38</v>
      </c>
      <c r="Q82" s="29">
        <f t="shared" si="26"/>
        <v>52</v>
      </c>
      <c r="R82" s="29">
        <f t="shared" si="26"/>
        <v>69</v>
      </c>
      <c r="S82" s="69">
        <f>AVERAGE(P82/O82)</f>
        <v>0.2087912087912088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182</v>
      </c>
      <c r="D83" s="29">
        <f>SUM(P55,D82)</f>
        <v>38</v>
      </c>
      <c r="E83" s="29">
        <f>SUM(Q55,E82)</f>
        <v>52</v>
      </c>
      <c r="F83" s="29">
        <f>SUM(R55,F82)</f>
        <v>69</v>
      </c>
      <c r="G83" s="29">
        <f t="shared" ref="G83:M83" si="27">SUM(C83,G82)</f>
        <v>182</v>
      </c>
      <c r="H83" s="29">
        <f t="shared" si="27"/>
        <v>38</v>
      </c>
      <c r="I83" s="29">
        <f t="shared" si="27"/>
        <v>52</v>
      </c>
      <c r="J83" s="29">
        <f t="shared" si="27"/>
        <v>69</v>
      </c>
      <c r="K83" s="29">
        <f t="shared" si="27"/>
        <v>182</v>
      </c>
      <c r="L83" s="29">
        <f t="shared" si="27"/>
        <v>38</v>
      </c>
      <c r="M83" s="29">
        <f t="shared" si="27"/>
        <v>52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0.70769230769230762</v>
      </c>
      <c r="V84" s="201" t="s">
        <v>25</v>
      </c>
      <c r="W84" s="202"/>
      <c r="X84" s="203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1.9814814814814814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8</v>
      </c>
      <c r="E86" s="73" t="s">
        <v>32</v>
      </c>
      <c r="V86" s="77" t="s">
        <v>29</v>
      </c>
      <c r="W86" s="61" t="s">
        <v>321</v>
      </c>
      <c r="X86" s="79">
        <v>0.73295454545454541</v>
      </c>
      <c r="Y86" s="62" t="s">
        <v>114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338</v>
      </c>
      <c r="X87" s="167">
        <v>0.16666666666666663</v>
      </c>
      <c r="Y87" s="62" t="s">
        <v>165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7" t="e">
        <v>#DIV/0!</v>
      </c>
      <c r="Y88" s="62" t="s">
        <v>165</v>
      </c>
    </row>
    <row r="89" spans="1:29" x14ac:dyDescent="0.2">
      <c r="V89" s="80" t="s">
        <v>29</v>
      </c>
      <c r="W89" s="81">
        <v>0</v>
      </c>
      <c r="X89" s="82" t="e">
        <v>#DIV/0!</v>
      </c>
      <c r="Y89" s="180" t="s">
        <v>165</v>
      </c>
    </row>
  </sheetData>
  <sheetProtection sheet="1" objects="1" scenarios="1"/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30" priority="6" stopIfTrue="1" operator="equal">
      <formula>$Y$79</formula>
    </cfRule>
  </conditionalFormatting>
  <conditionalFormatting sqref="AA60:AB74 AA77:AB77 AB59">
    <cfRule type="cellIs" dxfId="29" priority="7" stopIfTrue="1" operator="equal">
      <formula>$AA$79</formula>
    </cfRule>
  </conditionalFormatting>
  <conditionalFormatting sqref="Y75:Z75">
    <cfRule type="cellIs" dxfId="28" priority="4" stopIfTrue="1" operator="equal">
      <formula>$Y$79</formula>
    </cfRule>
  </conditionalFormatting>
  <conditionalFormatting sqref="AA75:AB75">
    <cfRule type="cellIs" dxfId="27" priority="5" stopIfTrue="1" operator="equal">
      <formula>$AA$79</formula>
    </cfRule>
  </conditionalFormatting>
  <conditionalFormatting sqref="Y76:Z76">
    <cfRule type="cellIs" dxfId="26" priority="2" stopIfTrue="1" operator="equal">
      <formula>$Y$79</formula>
    </cfRule>
  </conditionalFormatting>
  <conditionalFormatting sqref="AA76:AB76">
    <cfRule type="cellIs" dxfId="25" priority="3" stopIfTrue="1" operator="equal">
      <formula>$AA$79</formula>
    </cfRule>
  </conditionalFormatting>
  <conditionalFormatting sqref="AA59">
    <cfRule type="cellIs" dxfId="0" priority="1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1" max="1" width="9.140625" style="151"/>
    <col min="2" max="2" width="18.140625" style="151" customWidth="1"/>
    <col min="3" max="18" width="5.28515625" style="151" customWidth="1"/>
    <col min="19" max="19" width="18" style="151" customWidth="1"/>
    <col min="20" max="21" width="9.140625" style="151"/>
    <col min="22" max="22" width="20.5703125" style="151" customWidth="1"/>
    <col min="23" max="24" width="9.28515625" style="151" bestFit="1" customWidth="1"/>
    <col min="25" max="25" width="9.42578125" style="151" bestFit="1" customWidth="1"/>
    <col min="26" max="26" width="9.140625" style="151"/>
    <col min="27" max="27" width="12.140625" style="151" customWidth="1"/>
    <col min="28" max="28" width="9.140625" style="151"/>
    <col min="29" max="29" width="9.28515625" style="151" bestFit="1" customWidth="1"/>
    <col min="30" max="16384" width="9.140625" style="151"/>
  </cols>
  <sheetData>
    <row r="1" spans="1:20" ht="13.5" thickBot="1" x14ac:dyDescent="0.25">
      <c r="A1" s="1" t="s">
        <v>0</v>
      </c>
      <c r="B1" s="2" t="s">
        <v>1</v>
      </c>
      <c r="C1" s="198" t="s">
        <v>39</v>
      </c>
      <c r="D1" s="199"/>
      <c r="E1" s="200"/>
      <c r="F1" s="4">
        <v>14</v>
      </c>
      <c r="G1" s="198" t="s">
        <v>42</v>
      </c>
      <c r="H1" s="199"/>
      <c r="I1" s="200"/>
      <c r="J1" s="4">
        <v>10</v>
      </c>
      <c r="K1" s="198" t="s">
        <v>145</v>
      </c>
      <c r="L1" s="199"/>
      <c r="M1" s="200"/>
      <c r="N1" s="4">
        <v>7</v>
      </c>
      <c r="O1" s="198" t="s">
        <v>44</v>
      </c>
      <c r="P1" s="199"/>
      <c r="Q1" s="200"/>
      <c r="R1" s="4">
        <v>6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255</v>
      </c>
      <c r="B3" s="86" t="s">
        <v>256</v>
      </c>
      <c r="C3" s="12">
        <v>4</v>
      </c>
      <c r="D3" s="150">
        <v>0</v>
      </c>
      <c r="E3" s="150">
        <v>4</v>
      </c>
      <c r="F3" s="14">
        <v>1</v>
      </c>
      <c r="G3" s="12">
        <v>4</v>
      </c>
      <c r="H3" s="150">
        <v>1</v>
      </c>
      <c r="I3" s="150">
        <v>2</v>
      </c>
      <c r="J3" s="14">
        <v>6</v>
      </c>
      <c r="K3" s="127">
        <v>4</v>
      </c>
      <c r="L3" s="128">
        <v>1</v>
      </c>
      <c r="M3" s="128">
        <v>3</v>
      </c>
      <c r="N3" s="129">
        <v>3</v>
      </c>
      <c r="O3" s="127">
        <v>5</v>
      </c>
      <c r="P3" s="128">
        <v>2</v>
      </c>
      <c r="Q3" s="128">
        <v>2</v>
      </c>
      <c r="R3" s="129">
        <v>6</v>
      </c>
      <c r="S3" s="17"/>
    </row>
    <row r="4" spans="1:20" x14ac:dyDescent="0.2">
      <c r="A4" s="83" t="s">
        <v>257</v>
      </c>
      <c r="B4" s="86" t="s">
        <v>339</v>
      </c>
      <c r="C4" s="12">
        <v>4</v>
      </c>
      <c r="D4" s="150">
        <v>0</v>
      </c>
      <c r="E4" s="150">
        <v>3</v>
      </c>
      <c r="F4" s="14">
        <v>0</v>
      </c>
      <c r="G4" s="12">
        <v>4</v>
      </c>
      <c r="H4" s="150">
        <v>0</v>
      </c>
      <c r="I4" s="150">
        <v>1</v>
      </c>
      <c r="J4" s="14">
        <v>0</v>
      </c>
      <c r="K4" s="127">
        <v>4</v>
      </c>
      <c r="L4" s="128">
        <v>0</v>
      </c>
      <c r="M4" s="128">
        <v>2</v>
      </c>
      <c r="N4" s="129">
        <v>0</v>
      </c>
      <c r="O4" s="127">
        <v>5</v>
      </c>
      <c r="P4" s="128">
        <v>1</v>
      </c>
      <c r="Q4" s="128">
        <v>2</v>
      </c>
      <c r="R4" s="129">
        <v>0</v>
      </c>
      <c r="S4" s="17"/>
      <c r="T4" s="99"/>
    </row>
    <row r="5" spans="1:20" x14ac:dyDescent="0.2">
      <c r="A5" s="83" t="s">
        <v>136</v>
      </c>
      <c r="B5" s="86" t="s">
        <v>258</v>
      </c>
      <c r="C5" s="12">
        <v>4</v>
      </c>
      <c r="D5" s="150">
        <v>0</v>
      </c>
      <c r="E5" s="150">
        <v>2</v>
      </c>
      <c r="F5" s="14">
        <v>0</v>
      </c>
      <c r="G5" s="12">
        <v>4</v>
      </c>
      <c r="H5" s="150">
        <v>0</v>
      </c>
      <c r="I5" s="150">
        <v>3</v>
      </c>
      <c r="J5" s="14">
        <v>1</v>
      </c>
      <c r="K5" s="127">
        <v>3</v>
      </c>
      <c r="L5" s="128">
        <v>0</v>
      </c>
      <c r="M5" s="128">
        <v>3</v>
      </c>
      <c r="N5" s="129">
        <v>0</v>
      </c>
      <c r="O5" s="127">
        <v>5</v>
      </c>
      <c r="P5" s="128">
        <v>0</v>
      </c>
      <c r="Q5" s="128">
        <v>2</v>
      </c>
      <c r="R5" s="129">
        <v>1</v>
      </c>
      <c r="S5" s="17"/>
      <c r="T5" s="99"/>
    </row>
    <row r="6" spans="1:20" x14ac:dyDescent="0.2">
      <c r="A6" s="83" t="s">
        <v>237</v>
      </c>
      <c r="B6" s="86" t="s">
        <v>259</v>
      </c>
      <c r="C6" s="12">
        <v>3</v>
      </c>
      <c r="D6" s="150">
        <v>1</v>
      </c>
      <c r="E6" s="150">
        <v>2</v>
      </c>
      <c r="F6" s="14">
        <v>1</v>
      </c>
      <c r="G6" s="12">
        <v>3</v>
      </c>
      <c r="H6" s="150">
        <v>0</v>
      </c>
      <c r="I6" s="150">
        <v>1</v>
      </c>
      <c r="J6" s="14">
        <v>2</v>
      </c>
      <c r="K6" s="127">
        <v>3</v>
      </c>
      <c r="L6" s="128">
        <v>0</v>
      </c>
      <c r="M6" s="128">
        <v>2</v>
      </c>
      <c r="N6" s="129">
        <v>0</v>
      </c>
      <c r="O6" s="127">
        <v>4</v>
      </c>
      <c r="P6" s="128">
        <v>2</v>
      </c>
      <c r="Q6" s="128">
        <v>1</v>
      </c>
      <c r="R6" s="129">
        <v>0</v>
      </c>
      <c r="S6" s="17" t="s">
        <v>8</v>
      </c>
      <c r="T6" s="99"/>
    </row>
    <row r="7" spans="1:20" x14ac:dyDescent="0.2">
      <c r="A7" s="83" t="s">
        <v>243</v>
      </c>
      <c r="B7" s="86" t="s">
        <v>376</v>
      </c>
      <c r="C7" s="12">
        <v>3</v>
      </c>
      <c r="D7" s="150">
        <v>1</v>
      </c>
      <c r="E7" s="150">
        <v>2</v>
      </c>
      <c r="F7" s="14">
        <v>0</v>
      </c>
      <c r="G7" s="12">
        <v>3</v>
      </c>
      <c r="H7" s="150">
        <v>1</v>
      </c>
      <c r="I7" s="150">
        <v>0</v>
      </c>
      <c r="J7" s="14">
        <v>1</v>
      </c>
      <c r="K7" s="127">
        <v>1</v>
      </c>
      <c r="L7" s="128">
        <v>1</v>
      </c>
      <c r="M7" s="128">
        <v>0</v>
      </c>
      <c r="N7" s="129">
        <v>1</v>
      </c>
      <c r="O7" s="127">
        <v>4</v>
      </c>
      <c r="P7" s="128">
        <v>1</v>
      </c>
      <c r="Q7" s="128">
        <v>3</v>
      </c>
      <c r="R7" s="129">
        <v>0</v>
      </c>
      <c r="S7" s="17"/>
      <c r="T7" s="99"/>
    </row>
    <row r="8" spans="1:20" x14ac:dyDescent="0.2">
      <c r="A8" s="83" t="s">
        <v>251</v>
      </c>
      <c r="B8" s="86" t="s">
        <v>377</v>
      </c>
      <c r="C8" s="12">
        <v>3</v>
      </c>
      <c r="D8" s="150">
        <v>1</v>
      </c>
      <c r="E8" s="150">
        <v>2</v>
      </c>
      <c r="F8" s="14">
        <v>0</v>
      </c>
      <c r="G8" s="12">
        <v>3</v>
      </c>
      <c r="H8" s="150">
        <v>1</v>
      </c>
      <c r="I8" s="150">
        <v>2</v>
      </c>
      <c r="J8" s="14">
        <v>0</v>
      </c>
      <c r="K8" s="127">
        <v>3</v>
      </c>
      <c r="L8" s="128">
        <v>0</v>
      </c>
      <c r="M8" s="128">
        <v>2</v>
      </c>
      <c r="N8" s="129">
        <v>4</v>
      </c>
      <c r="O8" s="127"/>
      <c r="P8" s="128"/>
      <c r="Q8" s="128"/>
      <c r="R8" s="129"/>
      <c r="S8" s="17"/>
      <c r="T8" s="99"/>
    </row>
    <row r="9" spans="1:20" x14ac:dyDescent="0.2">
      <c r="A9" s="83" t="s">
        <v>132</v>
      </c>
      <c r="B9" s="86" t="s">
        <v>261</v>
      </c>
      <c r="C9" s="12"/>
      <c r="D9" s="150"/>
      <c r="E9" s="150"/>
      <c r="F9" s="14"/>
      <c r="G9" s="12"/>
      <c r="H9" s="150"/>
      <c r="I9" s="150"/>
      <c r="J9" s="14"/>
      <c r="K9" s="127">
        <v>2</v>
      </c>
      <c r="L9" s="128">
        <v>0</v>
      </c>
      <c r="M9" s="128">
        <v>2</v>
      </c>
      <c r="N9" s="129">
        <v>0</v>
      </c>
      <c r="O9" s="127">
        <v>4</v>
      </c>
      <c r="P9" s="128">
        <v>3</v>
      </c>
      <c r="Q9" s="128">
        <v>1</v>
      </c>
      <c r="R9" s="129">
        <v>0</v>
      </c>
      <c r="S9" s="17"/>
      <c r="T9" s="99"/>
    </row>
    <row r="10" spans="1:20" x14ac:dyDescent="0.2">
      <c r="A10" s="83"/>
      <c r="B10" s="86"/>
      <c r="C10" s="12"/>
      <c r="D10" s="150"/>
      <c r="E10" s="150"/>
      <c r="F10" s="14"/>
      <c r="G10" s="12"/>
      <c r="H10" s="150"/>
      <c r="I10" s="150"/>
      <c r="J10" s="14"/>
      <c r="K10" s="127"/>
      <c r="L10" s="128"/>
      <c r="M10" s="128"/>
      <c r="N10" s="129"/>
      <c r="O10" s="127"/>
      <c r="P10" s="128"/>
      <c r="Q10" s="128"/>
      <c r="R10" s="129"/>
      <c r="S10" s="17"/>
      <c r="T10" s="99"/>
    </row>
    <row r="11" spans="1:20" x14ac:dyDescent="0.2">
      <c r="A11" s="83"/>
      <c r="B11" s="86"/>
      <c r="C11" s="12"/>
      <c r="D11" s="150"/>
      <c r="E11" s="150"/>
      <c r="F11" s="14"/>
      <c r="G11" s="12"/>
      <c r="H11" s="150"/>
      <c r="I11" s="150"/>
      <c r="J11" s="14"/>
      <c r="K11" s="12"/>
      <c r="L11" s="150"/>
      <c r="M11" s="150"/>
      <c r="N11" s="14"/>
      <c r="O11" s="12"/>
      <c r="P11" s="150"/>
      <c r="Q11" s="150"/>
      <c r="R11" s="14"/>
      <c r="S11" s="17"/>
    </row>
    <row r="12" spans="1:20" x14ac:dyDescent="0.2">
      <c r="A12" s="83"/>
      <c r="B12" s="86"/>
      <c r="C12" s="12"/>
      <c r="D12" s="150"/>
      <c r="E12" s="150"/>
      <c r="F12" s="14"/>
      <c r="G12" s="12"/>
      <c r="H12" s="150"/>
      <c r="I12" s="150"/>
      <c r="J12" s="14"/>
      <c r="K12" s="12"/>
      <c r="L12" s="150"/>
      <c r="M12" s="150"/>
      <c r="N12" s="14"/>
      <c r="O12" s="12"/>
      <c r="P12" s="150"/>
      <c r="Q12" s="150"/>
      <c r="R12" s="14"/>
      <c r="S12" s="17"/>
    </row>
    <row r="13" spans="1:20" x14ac:dyDescent="0.2">
      <c r="A13" s="83"/>
      <c r="B13" s="86"/>
      <c r="C13" s="12"/>
      <c r="D13" s="150"/>
      <c r="E13" s="150"/>
      <c r="F13" s="14"/>
      <c r="G13" s="12"/>
      <c r="H13" s="150"/>
      <c r="I13" s="150"/>
      <c r="J13" s="14"/>
      <c r="K13" s="12"/>
      <c r="L13" s="150"/>
      <c r="M13" s="150"/>
      <c r="N13" s="14"/>
      <c r="O13" s="12"/>
      <c r="P13" s="150"/>
      <c r="Q13" s="150"/>
      <c r="R13" s="14"/>
      <c r="S13" s="17"/>
    </row>
    <row r="14" spans="1:20" x14ac:dyDescent="0.2">
      <c r="A14" s="83"/>
      <c r="B14" s="86"/>
      <c r="C14" s="12"/>
      <c r="D14" s="150"/>
      <c r="E14" s="150"/>
      <c r="F14" s="14"/>
      <c r="G14" s="12"/>
      <c r="H14" s="150"/>
      <c r="I14" s="150"/>
      <c r="J14" s="14"/>
      <c r="K14" s="12"/>
      <c r="L14" s="150"/>
      <c r="M14" s="150"/>
      <c r="N14" s="14"/>
      <c r="O14" s="12"/>
      <c r="P14" s="150"/>
      <c r="Q14" s="150"/>
      <c r="R14" s="14"/>
      <c r="S14" s="17"/>
    </row>
    <row r="15" spans="1:20" x14ac:dyDescent="0.2">
      <c r="A15" s="83"/>
      <c r="B15" s="86"/>
      <c r="C15" s="12"/>
      <c r="D15" s="150"/>
      <c r="E15" s="150"/>
      <c r="F15" s="14"/>
      <c r="G15" s="12"/>
      <c r="H15" s="150"/>
      <c r="I15" s="150"/>
      <c r="J15" s="14"/>
      <c r="K15" s="12"/>
      <c r="L15" s="150"/>
      <c r="M15" s="150"/>
      <c r="N15" s="14"/>
      <c r="O15" s="12"/>
      <c r="P15" s="150"/>
      <c r="Q15" s="150"/>
      <c r="R15" s="14"/>
      <c r="S15" s="17"/>
    </row>
    <row r="16" spans="1:20" x14ac:dyDescent="0.2">
      <c r="A16" s="83"/>
      <c r="B16" s="86"/>
      <c r="C16" s="12"/>
      <c r="D16" s="150"/>
      <c r="E16" s="150"/>
      <c r="F16" s="14"/>
      <c r="G16" s="12"/>
      <c r="H16" s="150"/>
      <c r="I16" s="150"/>
      <c r="J16" s="14"/>
      <c r="K16" s="12"/>
      <c r="L16" s="150"/>
      <c r="M16" s="150"/>
      <c r="N16" s="14"/>
      <c r="O16" s="12"/>
      <c r="P16" s="150"/>
      <c r="Q16" s="150"/>
      <c r="R16" s="14"/>
      <c r="S16" s="17" t="s">
        <v>8</v>
      </c>
    </row>
    <row r="17" spans="1:24" x14ac:dyDescent="0.2">
      <c r="A17" s="83"/>
      <c r="B17" s="86"/>
      <c r="C17" s="12"/>
      <c r="D17" s="150"/>
      <c r="E17" s="150"/>
      <c r="F17" s="14"/>
      <c r="G17" s="12"/>
      <c r="H17" s="150"/>
      <c r="I17" s="150"/>
      <c r="J17" s="14"/>
      <c r="K17" s="12"/>
      <c r="L17" s="150"/>
      <c r="M17" s="150"/>
      <c r="N17" s="14"/>
      <c r="O17" s="12"/>
      <c r="P17" s="150"/>
      <c r="Q17" s="150"/>
      <c r="R17" s="14"/>
      <c r="S17" s="17"/>
    </row>
    <row r="18" spans="1:24" x14ac:dyDescent="0.2">
      <c r="A18" s="83"/>
      <c r="B18" s="86"/>
      <c r="C18" s="12"/>
      <c r="D18" s="150"/>
      <c r="E18" s="150"/>
      <c r="F18" s="14"/>
      <c r="G18" s="12"/>
      <c r="H18" s="150"/>
      <c r="I18" s="150"/>
      <c r="J18" s="14"/>
      <c r="K18" s="12"/>
      <c r="L18" s="150"/>
      <c r="M18" s="150"/>
      <c r="N18" s="14"/>
      <c r="O18" s="12"/>
      <c r="P18" s="150"/>
      <c r="Q18" s="150"/>
      <c r="R18" s="14"/>
      <c r="S18" s="17"/>
    </row>
    <row r="19" spans="1:24" x14ac:dyDescent="0.2">
      <c r="A19" s="83"/>
      <c r="B19" s="86"/>
      <c r="C19" s="12"/>
      <c r="D19" s="150"/>
      <c r="E19" s="150"/>
      <c r="F19" s="14"/>
      <c r="G19" s="12"/>
      <c r="H19" s="150"/>
      <c r="I19" s="150"/>
      <c r="J19" s="14"/>
      <c r="K19" s="12"/>
      <c r="L19" s="150"/>
      <c r="M19" s="150"/>
      <c r="N19" s="14"/>
      <c r="O19" s="12"/>
      <c r="P19" s="150"/>
      <c r="Q19" s="150"/>
      <c r="R19" s="14"/>
      <c r="S19" s="17"/>
    </row>
    <row r="20" spans="1:24" x14ac:dyDescent="0.2">
      <c r="A20" s="83"/>
      <c r="B20" s="86"/>
      <c r="C20" s="12"/>
      <c r="D20" s="150"/>
      <c r="E20" s="150"/>
      <c r="F20" s="14"/>
      <c r="G20" s="12"/>
      <c r="H20" s="150"/>
      <c r="I20" s="150"/>
      <c r="J20" s="14"/>
      <c r="K20" s="12"/>
      <c r="L20" s="150"/>
      <c r="M20" s="150"/>
      <c r="N20" s="14"/>
      <c r="O20" s="12"/>
      <c r="P20" s="150"/>
      <c r="Q20" s="150"/>
      <c r="R20" s="14"/>
      <c r="S20" s="17"/>
    </row>
    <row r="21" spans="1:24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73" t="s">
        <v>377</v>
      </c>
      <c r="C22" s="20">
        <v>18</v>
      </c>
      <c r="D22" s="21">
        <v>2</v>
      </c>
      <c r="E22" s="21">
        <v>13</v>
      </c>
      <c r="F22" s="22">
        <v>2</v>
      </c>
      <c r="G22" s="20">
        <v>12</v>
      </c>
      <c r="H22" s="21">
        <v>2</v>
      </c>
      <c r="I22" s="21">
        <v>4</v>
      </c>
      <c r="J22" s="22">
        <v>10</v>
      </c>
      <c r="K22" s="20">
        <v>5</v>
      </c>
      <c r="L22" s="21">
        <v>0</v>
      </c>
      <c r="M22" s="21">
        <v>4</v>
      </c>
      <c r="N22" s="22">
        <v>8</v>
      </c>
      <c r="O22" s="20">
        <v>27</v>
      </c>
      <c r="P22" s="21">
        <v>9</v>
      </c>
      <c r="Q22" s="21">
        <v>11</v>
      </c>
      <c r="R22" s="22">
        <v>7</v>
      </c>
      <c r="S22" s="24"/>
    </row>
    <row r="23" spans="1:24" x14ac:dyDescent="0.2">
      <c r="A23" s="18"/>
      <c r="B23" s="174" t="s">
        <v>260</v>
      </c>
      <c r="C23" s="90">
        <v>3</v>
      </c>
      <c r="D23" s="56">
        <v>1</v>
      </c>
      <c r="E23" s="56">
        <v>2</v>
      </c>
      <c r="F23" s="91">
        <v>0</v>
      </c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74" t="s">
        <v>261</v>
      </c>
      <c r="C24" s="90"/>
      <c r="D24" s="56"/>
      <c r="E24" s="56"/>
      <c r="F24" s="91"/>
      <c r="G24" s="90">
        <v>9</v>
      </c>
      <c r="H24" s="56">
        <v>1</v>
      </c>
      <c r="I24" s="56">
        <v>5</v>
      </c>
      <c r="J24" s="91"/>
      <c r="K24" s="90">
        <v>15</v>
      </c>
      <c r="L24" s="56">
        <v>2</v>
      </c>
      <c r="M24" s="56">
        <v>10</v>
      </c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74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21</v>
      </c>
      <c r="D26" s="29">
        <f t="shared" si="0"/>
        <v>3</v>
      </c>
      <c r="E26" s="29">
        <f t="shared" si="0"/>
        <v>15</v>
      </c>
      <c r="F26" s="29">
        <f t="shared" si="0"/>
        <v>2</v>
      </c>
      <c r="G26" s="29">
        <f t="shared" si="0"/>
        <v>21</v>
      </c>
      <c r="H26" s="29">
        <f t="shared" si="0"/>
        <v>3</v>
      </c>
      <c r="I26" s="29">
        <f t="shared" si="0"/>
        <v>9</v>
      </c>
      <c r="J26" s="29">
        <f t="shared" si="0"/>
        <v>10</v>
      </c>
      <c r="K26" s="29">
        <f t="shared" si="0"/>
        <v>20</v>
      </c>
      <c r="L26" s="29">
        <f t="shared" si="0"/>
        <v>2</v>
      </c>
      <c r="M26" s="29">
        <f t="shared" si="0"/>
        <v>14</v>
      </c>
      <c r="N26" s="29">
        <f t="shared" si="0"/>
        <v>8</v>
      </c>
      <c r="O26" s="29">
        <f t="shared" si="0"/>
        <v>27</v>
      </c>
      <c r="P26" s="29">
        <f t="shared" si="0"/>
        <v>9</v>
      </c>
      <c r="Q26" s="29">
        <f t="shared" si="0"/>
        <v>11</v>
      </c>
      <c r="R26" s="29">
        <f t="shared" si="0"/>
        <v>7</v>
      </c>
      <c r="S26" s="24"/>
    </row>
    <row r="27" spans="1:24" ht="13.5" thickBot="1" x14ac:dyDescent="0.25">
      <c r="A27" s="18"/>
      <c r="B27" s="28" t="s">
        <v>11</v>
      </c>
      <c r="C27" s="30">
        <f>C26</f>
        <v>21</v>
      </c>
      <c r="D27" s="30">
        <f>D26</f>
        <v>3</v>
      </c>
      <c r="E27" s="30">
        <f>E26</f>
        <v>15</v>
      </c>
      <c r="F27" s="30">
        <f>F26</f>
        <v>2</v>
      </c>
      <c r="G27" s="30">
        <f t="shared" ref="G27:R27" si="1">SUM(C27,G26)</f>
        <v>42</v>
      </c>
      <c r="H27" s="30">
        <f t="shared" si="1"/>
        <v>6</v>
      </c>
      <c r="I27" s="30">
        <f t="shared" si="1"/>
        <v>24</v>
      </c>
      <c r="J27" s="30">
        <f t="shared" si="1"/>
        <v>12</v>
      </c>
      <c r="K27" s="30">
        <f t="shared" si="1"/>
        <v>62</v>
      </c>
      <c r="L27" s="30">
        <f t="shared" si="1"/>
        <v>8</v>
      </c>
      <c r="M27" s="30">
        <f t="shared" si="1"/>
        <v>38</v>
      </c>
      <c r="N27" s="30">
        <f t="shared" si="1"/>
        <v>20</v>
      </c>
      <c r="O27" s="31">
        <f t="shared" si="1"/>
        <v>89</v>
      </c>
      <c r="P27" s="30">
        <f t="shared" si="1"/>
        <v>17</v>
      </c>
      <c r="Q27" s="30">
        <f t="shared" si="1"/>
        <v>49</v>
      </c>
      <c r="R27" s="32">
        <f t="shared" si="1"/>
        <v>27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05" t="s">
        <v>142</v>
      </c>
      <c r="D29" s="199"/>
      <c r="E29" s="200"/>
      <c r="F29" s="4">
        <v>19</v>
      </c>
      <c r="G29" s="205" t="s">
        <v>218</v>
      </c>
      <c r="H29" s="199"/>
      <c r="I29" s="200"/>
      <c r="J29" s="4">
        <v>3</v>
      </c>
      <c r="K29" s="205" t="s">
        <v>166</v>
      </c>
      <c r="L29" s="199"/>
      <c r="M29" s="200"/>
      <c r="N29" s="4">
        <v>9</v>
      </c>
      <c r="O29" s="205" t="s">
        <v>123</v>
      </c>
      <c r="P29" s="199"/>
      <c r="Q29" s="200"/>
      <c r="R29" s="5">
        <v>5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78" t="s">
        <v>4</v>
      </c>
      <c r="P30" s="8" t="s">
        <v>5</v>
      </c>
      <c r="Q30" s="8" t="s">
        <v>6</v>
      </c>
      <c r="R30" s="177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18</v>
      </c>
      <c r="B31" s="86" t="str">
        <f t="shared" si="2"/>
        <v>Nick Silver</v>
      </c>
      <c r="C31" s="12">
        <v>2</v>
      </c>
      <c r="D31" s="150">
        <v>1</v>
      </c>
      <c r="E31" s="150">
        <v>1</v>
      </c>
      <c r="F31" s="14">
        <v>1</v>
      </c>
      <c r="G31" s="12">
        <v>4</v>
      </c>
      <c r="H31" s="150">
        <v>0</v>
      </c>
      <c r="I31" s="150">
        <v>4</v>
      </c>
      <c r="J31" s="14">
        <v>5</v>
      </c>
      <c r="K31" s="12">
        <v>5</v>
      </c>
      <c r="L31" s="150">
        <v>2</v>
      </c>
      <c r="M31" s="150">
        <v>2</v>
      </c>
      <c r="N31" s="14">
        <v>3</v>
      </c>
      <c r="O31" s="15">
        <v>4</v>
      </c>
      <c r="P31" s="150">
        <v>1</v>
      </c>
      <c r="Q31" s="150">
        <v>1</v>
      </c>
      <c r="R31" s="16">
        <v>8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51</v>
      </c>
      <c r="B32" s="86" t="str">
        <f t="shared" si="2"/>
        <v>Darnell Jacobs</v>
      </c>
      <c r="C32" s="12">
        <v>2</v>
      </c>
      <c r="D32" s="150">
        <v>1</v>
      </c>
      <c r="E32" s="150">
        <v>1</v>
      </c>
      <c r="F32" s="14">
        <v>0</v>
      </c>
      <c r="G32" s="12">
        <v>3</v>
      </c>
      <c r="H32" s="150">
        <v>0</v>
      </c>
      <c r="I32" s="150">
        <v>3</v>
      </c>
      <c r="J32" s="14">
        <v>0</v>
      </c>
      <c r="K32" s="12">
        <v>4</v>
      </c>
      <c r="L32" s="150">
        <v>2</v>
      </c>
      <c r="M32" s="150">
        <v>1</v>
      </c>
      <c r="N32" s="14">
        <v>0</v>
      </c>
      <c r="O32" s="15">
        <v>4</v>
      </c>
      <c r="P32" s="150">
        <v>1</v>
      </c>
      <c r="Q32" s="150">
        <v>0</v>
      </c>
      <c r="R32" s="16">
        <v>1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1</v>
      </c>
      <c r="B33" s="86" t="str">
        <f t="shared" si="2"/>
        <v>Kim Hergemueller</v>
      </c>
      <c r="C33" s="12">
        <v>2</v>
      </c>
      <c r="D33" s="150">
        <v>0</v>
      </c>
      <c r="E33" s="150">
        <v>1</v>
      </c>
      <c r="F33" s="14">
        <v>0</v>
      </c>
      <c r="G33" s="12">
        <v>3</v>
      </c>
      <c r="H33" s="150">
        <v>0</v>
      </c>
      <c r="I33" s="150">
        <v>3</v>
      </c>
      <c r="J33" s="14">
        <v>1</v>
      </c>
      <c r="K33" s="12">
        <v>4</v>
      </c>
      <c r="L33" s="150">
        <v>0</v>
      </c>
      <c r="M33" s="150">
        <v>0</v>
      </c>
      <c r="N33" s="14">
        <v>1</v>
      </c>
      <c r="O33" s="15">
        <v>4</v>
      </c>
      <c r="P33" s="150">
        <v>0</v>
      </c>
      <c r="Q33" s="150">
        <v>2</v>
      </c>
      <c r="R33" s="16">
        <v>1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13</v>
      </c>
      <c r="B34" s="86" t="str">
        <f t="shared" si="2"/>
        <v>Adnan Gutic</v>
      </c>
      <c r="C34" s="12">
        <v>2</v>
      </c>
      <c r="D34" s="150">
        <v>0</v>
      </c>
      <c r="E34" s="150">
        <v>0</v>
      </c>
      <c r="F34" s="14">
        <v>1</v>
      </c>
      <c r="G34" s="12">
        <v>3</v>
      </c>
      <c r="H34" s="150">
        <v>1</v>
      </c>
      <c r="I34" s="150">
        <v>2</v>
      </c>
      <c r="J34" s="14">
        <v>0</v>
      </c>
      <c r="K34" s="12">
        <v>4</v>
      </c>
      <c r="L34" s="150">
        <v>1</v>
      </c>
      <c r="M34" s="150">
        <v>3</v>
      </c>
      <c r="N34" s="14">
        <v>0</v>
      </c>
      <c r="O34" s="15">
        <v>4</v>
      </c>
      <c r="P34" s="150">
        <v>0</v>
      </c>
      <c r="Q34" s="150">
        <v>3</v>
      </c>
      <c r="R34" s="1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12</v>
      </c>
      <c r="B35" s="86" t="str">
        <f t="shared" si="2"/>
        <v>Tony Sampson</v>
      </c>
      <c r="C35" s="12">
        <v>2</v>
      </c>
      <c r="D35" s="150">
        <v>0</v>
      </c>
      <c r="E35" s="150">
        <v>2</v>
      </c>
      <c r="F35" s="14">
        <v>0</v>
      </c>
      <c r="G35" s="12">
        <v>3</v>
      </c>
      <c r="H35" s="150">
        <v>0</v>
      </c>
      <c r="I35" s="150">
        <v>1</v>
      </c>
      <c r="J35" s="14">
        <v>0</v>
      </c>
      <c r="K35" s="12">
        <v>4</v>
      </c>
      <c r="L35" s="150">
        <v>2</v>
      </c>
      <c r="M35" s="150">
        <v>1</v>
      </c>
      <c r="N35" s="14">
        <v>1</v>
      </c>
      <c r="O35" s="15">
        <v>3</v>
      </c>
      <c r="P35" s="150">
        <v>1</v>
      </c>
      <c r="Q35" s="150">
        <v>2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32</v>
      </c>
      <c r="B36" s="86" t="str">
        <f t="shared" si="2"/>
        <v>Cortez Will</v>
      </c>
      <c r="C36" s="12"/>
      <c r="D36" s="150"/>
      <c r="E36" s="150"/>
      <c r="F36" s="14"/>
      <c r="G36" s="12"/>
      <c r="H36" s="150"/>
      <c r="I36" s="150"/>
      <c r="J36" s="14"/>
      <c r="K36" s="12">
        <v>4</v>
      </c>
      <c r="L36" s="150">
        <v>0</v>
      </c>
      <c r="M36" s="150">
        <v>2</v>
      </c>
      <c r="N36" s="14">
        <v>0</v>
      </c>
      <c r="O36" s="15">
        <v>3</v>
      </c>
      <c r="P36" s="150">
        <v>1</v>
      </c>
      <c r="Q36" s="150">
        <v>2</v>
      </c>
      <c r="R36" s="16">
        <v>2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7</v>
      </c>
      <c r="B37" s="86" t="str">
        <f t="shared" si="2"/>
        <v>John Cowens</v>
      </c>
      <c r="C37" s="12">
        <v>1</v>
      </c>
      <c r="D37" s="150">
        <v>0</v>
      </c>
      <c r="E37" s="150">
        <v>1</v>
      </c>
      <c r="F37" s="14">
        <v>0</v>
      </c>
      <c r="G37" s="12">
        <v>3</v>
      </c>
      <c r="H37" s="150">
        <v>0</v>
      </c>
      <c r="I37" s="150">
        <v>1</v>
      </c>
      <c r="J37" s="14">
        <v>0</v>
      </c>
      <c r="K37" s="12"/>
      <c r="L37" s="150"/>
      <c r="M37" s="150"/>
      <c r="N37" s="14"/>
      <c r="O37" s="15"/>
      <c r="P37" s="150"/>
      <c r="Q37" s="150"/>
      <c r="R37" s="16"/>
      <c r="S37" s="17"/>
      <c r="U37" s="43"/>
      <c r="V37" s="39"/>
      <c r="W37" s="44"/>
      <c r="X37" s="39"/>
    </row>
    <row r="38" spans="1:24" ht="12.75" customHeight="1" x14ac:dyDescent="0.2">
      <c r="A38" s="83">
        <f t="shared" si="2"/>
        <v>0</v>
      </c>
      <c r="B38" s="86">
        <f t="shared" si="2"/>
        <v>0</v>
      </c>
      <c r="C38" s="12"/>
      <c r="D38" s="150"/>
      <c r="E38" s="150"/>
      <c r="F38" s="14"/>
      <c r="G38" s="12"/>
      <c r="H38" s="150"/>
      <c r="I38" s="150"/>
      <c r="J38" s="14"/>
      <c r="K38" s="12"/>
      <c r="L38" s="150"/>
      <c r="M38" s="150"/>
      <c r="N38" s="14"/>
      <c r="O38" s="15"/>
      <c r="P38" s="150"/>
      <c r="Q38" s="150"/>
      <c r="R38" s="16"/>
      <c r="S38" s="17"/>
      <c r="U38" s="43"/>
      <c r="V38" s="39"/>
      <c r="W38" s="44"/>
      <c r="X38" s="39"/>
    </row>
    <row r="39" spans="1:24" ht="12.75" customHeight="1" x14ac:dyDescent="0.2">
      <c r="A39" s="83">
        <f t="shared" si="2"/>
        <v>0</v>
      </c>
      <c r="B39" s="86">
        <f t="shared" si="2"/>
        <v>0</v>
      </c>
      <c r="C39" s="12"/>
      <c r="D39" s="150"/>
      <c r="E39" s="150"/>
      <c r="F39" s="14"/>
      <c r="G39" s="12"/>
      <c r="H39" s="150"/>
      <c r="I39" s="150"/>
      <c r="J39" s="14"/>
      <c r="K39" s="12"/>
      <c r="L39" s="150"/>
      <c r="M39" s="150"/>
      <c r="N39" s="14"/>
      <c r="O39" s="15"/>
      <c r="P39" s="150"/>
      <c r="Q39" s="150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50"/>
      <c r="E40" s="150"/>
      <c r="F40" s="14"/>
      <c r="G40" s="12"/>
      <c r="H40" s="150"/>
      <c r="I40" s="150"/>
      <c r="J40" s="14"/>
      <c r="K40" s="12"/>
      <c r="L40" s="150"/>
      <c r="M40" s="150"/>
      <c r="N40" s="14"/>
      <c r="O40" s="15"/>
      <c r="P40" s="150"/>
      <c r="Q40" s="150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50"/>
      <c r="E41" s="150"/>
      <c r="F41" s="14"/>
      <c r="G41" s="12"/>
      <c r="H41" s="150"/>
      <c r="I41" s="150"/>
      <c r="J41" s="14"/>
      <c r="K41" s="12"/>
      <c r="L41" s="150"/>
      <c r="M41" s="150"/>
      <c r="N41" s="14"/>
      <c r="O41" s="15"/>
      <c r="P41" s="150"/>
      <c r="Q41" s="150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50"/>
      <c r="E42" s="150"/>
      <c r="F42" s="14"/>
      <c r="G42" s="12"/>
      <c r="H42" s="150"/>
      <c r="I42" s="150"/>
      <c r="J42" s="14"/>
      <c r="K42" s="12"/>
      <c r="L42" s="150"/>
      <c r="M42" s="150"/>
      <c r="N42" s="14"/>
      <c r="O42" s="15"/>
      <c r="P42" s="150"/>
      <c r="Q42" s="150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50"/>
      <c r="E43" s="150"/>
      <c r="F43" s="14"/>
      <c r="G43" s="12"/>
      <c r="H43" s="150"/>
      <c r="I43" s="150"/>
      <c r="J43" s="14"/>
      <c r="K43" s="12"/>
      <c r="L43" s="150"/>
      <c r="M43" s="150"/>
      <c r="N43" s="14"/>
      <c r="O43" s="15"/>
      <c r="P43" s="150"/>
      <c r="Q43" s="150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50"/>
      <c r="E44" s="150"/>
      <c r="F44" s="14"/>
      <c r="G44" s="12"/>
      <c r="H44" s="150"/>
      <c r="I44" s="150"/>
      <c r="J44" s="14"/>
      <c r="K44" s="12"/>
      <c r="L44" s="150"/>
      <c r="M44" s="150"/>
      <c r="N44" s="14"/>
      <c r="O44" s="15"/>
      <c r="P44" s="150"/>
      <c r="Q44" s="15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50"/>
      <c r="E45" s="150"/>
      <c r="F45" s="14"/>
      <c r="G45" s="12"/>
      <c r="H45" s="150"/>
      <c r="I45" s="150"/>
      <c r="J45" s="14"/>
      <c r="K45" s="12"/>
      <c r="L45" s="150"/>
      <c r="M45" s="150"/>
      <c r="N45" s="14"/>
      <c r="O45" s="15"/>
      <c r="P45" s="150"/>
      <c r="Q45" s="150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50"/>
      <c r="E46" s="150"/>
      <c r="F46" s="14"/>
      <c r="G46" s="12"/>
      <c r="H46" s="150"/>
      <c r="I46" s="150"/>
      <c r="J46" s="14"/>
      <c r="K46" s="12"/>
      <c r="L46" s="150"/>
      <c r="M46" s="150"/>
      <c r="N46" s="14"/>
      <c r="O46" s="15"/>
      <c r="P46" s="150"/>
      <c r="Q46" s="150"/>
      <c r="R46" s="14"/>
      <c r="S46" s="17"/>
      <c r="U46" s="43"/>
      <c r="V46" s="39"/>
      <c r="W46" s="39"/>
      <c r="X46" s="39"/>
    </row>
    <row r="47" spans="1:24" x14ac:dyDescent="0.2">
      <c r="A47" s="83">
        <f t="shared" si="2"/>
        <v>0</v>
      </c>
      <c r="B47" s="86">
        <f t="shared" si="2"/>
        <v>0</v>
      </c>
      <c r="C47" s="12"/>
      <c r="D47" s="150"/>
      <c r="E47" s="150"/>
      <c r="F47" s="14"/>
      <c r="G47" s="12"/>
      <c r="H47" s="150"/>
      <c r="I47" s="150"/>
      <c r="J47" s="14"/>
      <c r="K47" s="12"/>
      <c r="L47" s="150"/>
      <c r="M47" s="150"/>
      <c r="N47" s="14"/>
      <c r="O47" s="15"/>
      <c r="P47" s="150"/>
      <c r="Q47" s="150"/>
      <c r="R47" s="14"/>
      <c r="S47" s="17"/>
      <c r="U47" s="43"/>
      <c r="V47" s="39"/>
      <c r="W47" s="39"/>
      <c r="X47" s="39"/>
    </row>
    <row r="48" spans="1:24" x14ac:dyDescent="0.2">
      <c r="A48" s="83">
        <f t="shared" si="2"/>
        <v>0</v>
      </c>
      <c r="B48" s="86">
        <f t="shared" si="2"/>
        <v>0</v>
      </c>
      <c r="C48" s="12"/>
      <c r="D48" s="150"/>
      <c r="E48" s="150"/>
      <c r="F48" s="14"/>
      <c r="G48" s="12"/>
      <c r="H48" s="150"/>
      <c r="I48" s="150"/>
      <c r="J48" s="14"/>
      <c r="K48" s="12"/>
      <c r="L48" s="150"/>
      <c r="M48" s="150"/>
      <c r="N48" s="14"/>
      <c r="O48" s="15"/>
      <c r="P48" s="150"/>
      <c r="Q48" s="150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6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Cortez Will</v>
      </c>
      <c r="C50" s="20">
        <v>11</v>
      </c>
      <c r="D50" s="21">
        <v>2</v>
      </c>
      <c r="E50" s="21">
        <v>6</v>
      </c>
      <c r="F50" s="22">
        <v>2</v>
      </c>
      <c r="G50" s="20">
        <v>19</v>
      </c>
      <c r="H50" s="21">
        <v>1</v>
      </c>
      <c r="I50" s="21">
        <v>14</v>
      </c>
      <c r="J50" s="22">
        <v>6</v>
      </c>
      <c r="K50" s="20"/>
      <c r="L50" s="21"/>
      <c r="M50" s="21"/>
      <c r="N50" s="22"/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66" t="str">
        <f>B23</f>
        <v>Anthony Suggs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6" t="str">
        <f>B24</f>
        <v>John Cowens</v>
      </c>
      <c r="C52" s="90"/>
      <c r="D52" s="56"/>
      <c r="E52" s="56"/>
      <c r="F52" s="91"/>
      <c r="G52" s="90"/>
      <c r="H52" s="56"/>
      <c r="I52" s="56"/>
      <c r="J52" s="91"/>
      <c r="K52" s="90">
        <v>25</v>
      </c>
      <c r="L52" s="56">
        <v>7</v>
      </c>
      <c r="M52" s="56">
        <v>9</v>
      </c>
      <c r="N52" s="91">
        <v>5</v>
      </c>
      <c r="O52" s="90">
        <v>22</v>
      </c>
      <c r="P52" s="56">
        <v>4</v>
      </c>
      <c r="Q52" s="56">
        <v>10</v>
      </c>
      <c r="R52" s="91">
        <v>12</v>
      </c>
      <c r="S52" s="24"/>
      <c r="U52" s="39"/>
      <c r="V52" s="39"/>
      <c r="W52" s="39"/>
      <c r="X52" s="39"/>
    </row>
    <row r="53" spans="1:30" ht="13.5" thickBot="1" x14ac:dyDescent="0.25">
      <c r="A53" s="18"/>
      <c r="B53" s="16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11</v>
      </c>
      <c r="D54" s="29">
        <f t="shared" si="3"/>
        <v>2</v>
      </c>
      <c r="E54" s="29">
        <f t="shared" si="3"/>
        <v>6</v>
      </c>
      <c r="F54" s="29">
        <f t="shared" si="3"/>
        <v>2</v>
      </c>
      <c r="G54" s="29">
        <f t="shared" si="3"/>
        <v>19</v>
      </c>
      <c r="H54" s="29">
        <f t="shared" si="3"/>
        <v>1</v>
      </c>
      <c r="I54" s="29">
        <f t="shared" si="3"/>
        <v>14</v>
      </c>
      <c r="J54" s="29">
        <f t="shared" si="3"/>
        <v>6</v>
      </c>
      <c r="K54" s="29">
        <f t="shared" si="3"/>
        <v>25</v>
      </c>
      <c r="L54" s="29">
        <f t="shared" si="3"/>
        <v>7</v>
      </c>
      <c r="M54" s="29">
        <f t="shared" si="3"/>
        <v>9</v>
      </c>
      <c r="N54" s="29">
        <f t="shared" si="3"/>
        <v>5</v>
      </c>
      <c r="O54" s="29">
        <f t="shared" si="3"/>
        <v>22</v>
      </c>
      <c r="P54" s="29">
        <f t="shared" si="3"/>
        <v>4</v>
      </c>
      <c r="Q54" s="29">
        <f t="shared" si="3"/>
        <v>10</v>
      </c>
      <c r="R54" s="29">
        <f t="shared" si="3"/>
        <v>12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100</v>
      </c>
      <c r="D55" s="30">
        <f>SUM(P27,D54)</f>
        <v>19</v>
      </c>
      <c r="E55" s="30">
        <f>SUM(Q27,E54)</f>
        <v>55</v>
      </c>
      <c r="F55" s="30">
        <f>SUM(R27,F54)</f>
        <v>29</v>
      </c>
      <c r="G55" s="30">
        <f t="shared" ref="G55:R55" si="4">SUM(C55,G54)</f>
        <v>119</v>
      </c>
      <c r="H55" s="30">
        <f t="shared" si="4"/>
        <v>20</v>
      </c>
      <c r="I55" s="30">
        <f t="shared" si="4"/>
        <v>69</v>
      </c>
      <c r="J55" s="30">
        <f t="shared" si="4"/>
        <v>35</v>
      </c>
      <c r="K55" s="30">
        <f t="shared" si="4"/>
        <v>144</v>
      </c>
      <c r="L55" s="30">
        <f t="shared" si="4"/>
        <v>27</v>
      </c>
      <c r="M55" s="30">
        <f t="shared" si="4"/>
        <v>78</v>
      </c>
      <c r="N55" s="30">
        <f t="shared" si="4"/>
        <v>40</v>
      </c>
      <c r="O55" s="31">
        <f t="shared" si="4"/>
        <v>166</v>
      </c>
      <c r="P55" s="30">
        <f t="shared" si="4"/>
        <v>31</v>
      </c>
      <c r="Q55" s="30">
        <f t="shared" si="4"/>
        <v>88</v>
      </c>
      <c r="R55" s="32">
        <f t="shared" si="4"/>
        <v>52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8"/>
      <c r="D57" s="199"/>
      <c r="E57" s="200"/>
      <c r="F57" s="49"/>
      <c r="G57" s="198"/>
      <c r="H57" s="199"/>
      <c r="I57" s="200"/>
      <c r="J57" s="49"/>
      <c r="K57" s="198"/>
      <c r="L57" s="199"/>
      <c r="M57" s="204"/>
      <c r="N57" s="50"/>
      <c r="O57" s="51" t="s">
        <v>14</v>
      </c>
      <c r="P57" s="52"/>
      <c r="Q57" s="4"/>
      <c r="R57" s="53">
        <f>SUM(F1,J1,N1,R1,F29,J29,N29,R29,F57,J57,N57)</f>
        <v>73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390</v>
      </c>
      <c r="AB58" s="57" t="s">
        <v>34</v>
      </c>
      <c r="AC58" s="57" t="s">
        <v>22</v>
      </c>
      <c r="AD58" s="104" t="s">
        <v>46</v>
      </c>
    </row>
    <row r="59" spans="1:30" ht="13.5" thickTop="1" x14ac:dyDescent="0.2">
      <c r="A59" s="83" t="str">
        <f t="shared" ref="A59:A76" si="5">A3</f>
        <v>18</v>
      </c>
      <c r="B59" s="86" t="str">
        <f t="shared" ref="B59:B76" si="6">B31</f>
        <v>Nick Silver</v>
      </c>
      <c r="C59" s="12"/>
      <c r="D59" s="150"/>
      <c r="E59" s="150"/>
      <c r="F59" s="14"/>
      <c r="G59" s="12"/>
      <c r="H59" s="150"/>
      <c r="I59" s="150"/>
      <c r="J59" s="14"/>
      <c r="K59" s="12"/>
      <c r="L59" s="150"/>
      <c r="M59" s="150"/>
      <c r="N59" s="14"/>
      <c r="O59" s="58">
        <f t="shared" ref="O59" si="7">SUM(C3,G3,K3,O3,C31,G31,K31,O31,C59,G59,K59)</f>
        <v>32</v>
      </c>
      <c r="P59" s="88">
        <f t="shared" ref="P59" si="8">SUM(D3,H3,L3,P3,D31,H31,L31,P31,D59,H59,L59)</f>
        <v>8</v>
      </c>
      <c r="Q59" s="88">
        <f t="shared" ref="Q59" si="9">SUM(E3,I3,M3,Q3,E31,I31,M31,Q31,E59,I59,M59)</f>
        <v>19</v>
      </c>
      <c r="R59" s="89">
        <f t="shared" ref="R59" si="10">SUM(F3,J3,N3,R3,F31,J31,N31,R31,F59,J59,N59)</f>
        <v>33</v>
      </c>
      <c r="S59" s="84">
        <f>IF(O59=0,0,AVERAGE(P59/O59))</f>
        <v>0.25</v>
      </c>
      <c r="U59" s="43" t="s">
        <v>255</v>
      </c>
      <c r="V59" s="86" t="s">
        <v>256</v>
      </c>
      <c r="W59" s="59">
        <v>33</v>
      </c>
      <c r="X59" s="59">
        <v>33</v>
      </c>
      <c r="Y59" s="60">
        <v>0.25</v>
      </c>
      <c r="Z59" s="60" t="s">
        <v>114</v>
      </c>
      <c r="AA59" s="60">
        <v>4.125</v>
      </c>
      <c r="AB59" s="60" t="s">
        <v>114</v>
      </c>
      <c r="AC59" s="59">
        <v>8</v>
      </c>
      <c r="AD59" s="105">
        <v>0.25</v>
      </c>
    </row>
    <row r="60" spans="1:30" x14ac:dyDescent="0.2">
      <c r="A60" s="83" t="str">
        <f t="shared" si="5"/>
        <v>51</v>
      </c>
      <c r="B60" s="86" t="str">
        <f t="shared" si="6"/>
        <v>Darnell Jacobs</v>
      </c>
      <c r="C60" s="12"/>
      <c r="D60" s="150"/>
      <c r="E60" s="150"/>
      <c r="F60" s="14"/>
      <c r="G60" s="12"/>
      <c r="H60" s="150"/>
      <c r="I60" s="150"/>
      <c r="J60" s="14"/>
      <c r="K60" s="12"/>
      <c r="L60" s="150"/>
      <c r="M60" s="150"/>
      <c r="N60" s="14"/>
      <c r="O60" s="90">
        <f t="shared" ref="O60:O76" si="11">SUM(C4,G4,K4,O4,C32,G32,K32,O32,C60,G60,K60)</f>
        <v>30</v>
      </c>
      <c r="P60" s="56">
        <f t="shared" ref="P60:P76" si="12">SUM(D4,H4,L4,P4,D32,H32,L32,P32,D60,H60,L60)</f>
        <v>5</v>
      </c>
      <c r="Q60" s="56">
        <f t="shared" ref="Q60:Q76" si="13">SUM(E4,I4,M4,Q4,E32,I32,M32,Q32,E60,I60,M60)</f>
        <v>13</v>
      </c>
      <c r="R60" s="91">
        <f t="shared" ref="R60:R76" si="14">SUM(F4,J4,N4,R4,F32,J32,N32,R32,F60,J60,N60)</f>
        <v>1</v>
      </c>
      <c r="S60" s="85">
        <f t="shared" ref="S60:S76" si="15">IF(O60=0,0,AVERAGE(P60/O60))</f>
        <v>0.16666666666666666</v>
      </c>
      <c r="U60" s="43" t="s">
        <v>257</v>
      </c>
      <c r="V60" s="86" t="s">
        <v>339</v>
      </c>
      <c r="W60" s="59">
        <v>1</v>
      </c>
      <c r="X60" s="59">
        <v>1</v>
      </c>
      <c r="Y60" s="60">
        <v>0.16666666666666666</v>
      </c>
      <c r="Z60" s="60" t="s">
        <v>114</v>
      </c>
      <c r="AA60" s="60">
        <v>0.125</v>
      </c>
      <c r="AB60" s="60" t="s">
        <v>114</v>
      </c>
      <c r="AC60" s="59">
        <v>8</v>
      </c>
      <c r="AD60" s="105">
        <v>0.16666666666666666</v>
      </c>
    </row>
    <row r="61" spans="1:30" x14ac:dyDescent="0.2">
      <c r="A61" s="83" t="str">
        <f t="shared" si="5"/>
        <v>1</v>
      </c>
      <c r="B61" s="86" t="str">
        <f t="shared" si="6"/>
        <v>Kim Hergemueller</v>
      </c>
      <c r="C61" s="12"/>
      <c r="D61" s="150"/>
      <c r="E61" s="150"/>
      <c r="F61" s="14"/>
      <c r="G61" s="12"/>
      <c r="H61" s="150"/>
      <c r="I61" s="150"/>
      <c r="J61" s="14"/>
      <c r="K61" s="12"/>
      <c r="L61" s="150"/>
      <c r="M61" s="150"/>
      <c r="N61" s="14"/>
      <c r="O61" s="90">
        <f t="shared" si="11"/>
        <v>29</v>
      </c>
      <c r="P61" s="56">
        <f t="shared" si="12"/>
        <v>0</v>
      </c>
      <c r="Q61" s="56">
        <f t="shared" si="13"/>
        <v>16</v>
      </c>
      <c r="R61" s="91">
        <f t="shared" si="14"/>
        <v>5</v>
      </c>
      <c r="S61" s="85">
        <f t="shared" si="15"/>
        <v>0</v>
      </c>
      <c r="U61" s="43" t="s">
        <v>136</v>
      </c>
      <c r="V61" s="86" t="s">
        <v>258</v>
      </c>
      <c r="W61" s="59">
        <v>5</v>
      </c>
      <c r="X61" s="59">
        <v>5</v>
      </c>
      <c r="Y61" s="60">
        <v>0</v>
      </c>
      <c r="Z61" s="60" t="s">
        <v>114</v>
      </c>
      <c r="AA61" s="60">
        <v>0.625</v>
      </c>
      <c r="AB61" s="60" t="s">
        <v>114</v>
      </c>
      <c r="AC61" s="59">
        <v>8</v>
      </c>
      <c r="AD61" s="105">
        <v>0</v>
      </c>
    </row>
    <row r="62" spans="1:30" x14ac:dyDescent="0.2">
      <c r="A62" s="83" t="str">
        <f t="shared" si="5"/>
        <v>13</v>
      </c>
      <c r="B62" s="86" t="str">
        <f t="shared" si="6"/>
        <v>Adnan Gutic</v>
      </c>
      <c r="C62" s="12"/>
      <c r="D62" s="150"/>
      <c r="E62" s="150"/>
      <c r="F62" s="14"/>
      <c r="G62" s="12"/>
      <c r="H62" s="150"/>
      <c r="I62" s="150"/>
      <c r="J62" s="14"/>
      <c r="K62" s="12"/>
      <c r="L62" s="150"/>
      <c r="M62" s="150"/>
      <c r="N62" s="14"/>
      <c r="O62" s="90">
        <f t="shared" si="11"/>
        <v>26</v>
      </c>
      <c r="P62" s="56">
        <f t="shared" si="12"/>
        <v>5</v>
      </c>
      <c r="Q62" s="56">
        <f t="shared" si="13"/>
        <v>14</v>
      </c>
      <c r="R62" s="91">
        <f t="shared" si="14"/>
        <v>4</v>
      </c>
      <c r="S62" s="85">
        <f t="shared" si="15"/>
        <v>0.19230769230769232</v>
      </c>
      <c r="U62" s="43" t="s">
        <v>237</v>
      </c>
      <c r="V62" s="86" t="s">
        <v>259</v>
      </c>
      <c r="W62" s="59">
        <v>4</v>
      </c>
      <c r="X62" s="59">
        <v>4</v>
      </c>
      <c r="Y62" s="60">
        <v>0.19230769230769232</v>
      </c>
      <c r="Z62" s="60" t="s">
        <v>114</v>
      </c>
      <c r="AA62" s="60">
        <v>0.5</v>
      </c>
      <c r="AB62" s="60" t="s">
        <v>114</v>
      </c>
      <c r="AC62" s="59">
        <v>8</v>
      </c>
      <c r="AD62" s="105">
        <v>0.19230769230769232</v>
      </c>
    </row>
    <row r="63" spans="1:30" x14ac:dyDescent="0.2">
      <c r="A63" s="83" t="str">
        <f t="shared" si="5"/>
        <v>12</v>
      </c>
      <c r="B63" s="86" t="str">
        <f t="shared" si="6"/>
        <v>Tony Sampson</v>
      </c>
      <c r="C63" s="12"/>
      <c r="D63" s="150"/>
      <c r="E63" s="150"/>
      <c r="F63" s="14"/>
      <c r="G63" s="12"/>
      <c r="H63" s="150"/>
      <c r="I63" s="150"/>
      <c r="J63" s="14"/>
      <c r="K63" s="12"/>
      <c r="L63" s="150"/>
      <c r="M63" s="150"/>
      <c r="N63" s="14"/>
      <c r="O63" s="90">
        <f t="shared" si="11"/>
        <v>23</v>
      </c>
      <c r="P63" s="56">
        <f t="shared" si="12"/>
        <v>7</v>
      </c>
      <c r="Q63" s="56">
        <f t="shared" si="13"/>
        <v>11</v>
      </c>
      <c r="R63" s="91">
        <f t="shared" si="14"/>
        <v>3</v>
      </c>
      <c r="S63" s="85">
        <f t="shared" si="15"/>
        <v>0.30434782608695654</v>
      </c>
      <c r="U63" s="43" t="s">
        <v>243</v>
      </c>
      <c r="V63" s="86" t="s">
        <v>376</v>
      </c>
      <c r="W63" s="59">
        <v>3</v>
      </c>
      <c r="X63" s="59">
        <v>3</v>
      </c>
      <c r="Y63" s="60">
        <v>0.30434782608695654</v>
      </c>
      <c r="Z63" s="60" t="s">
        <v>114</v>
      </c>
      <c r="AA63" s="60">
        <v>0.375</v>
      </c>
      <c r="AB63" s="60" t="s">
        <v>114</v>
      </c>
      <c r="AC63" s="59">
        <v>8</v>
      </c>
      <c r="AD63" s="105">
        <v>0.30434782608695654</v>
      </c>
    </row>
    <row r="64" spans="1:30" x14ac:dyDescent="0.2">
      <c r="A64" s="83" t="str">
        <f t="shared" si="5"/>
        <v>32</v>
      </c>
      <c r="B64" s="86" t="str">
        <f t="shared" si="6"/>
        <v>Cortez Will</v>
      </c>
      <c r="C64" s="12"/>
      <c r="D64" s="150"/>
      <c r="E64" s="150"/>
      <c r="F64" s="14"/>
      <c r="G64" s="12"/>
      <c r="H64" s="150"/>
      <c r="I64" s="150"/>
      <c r="J64" s="14"/>
      <c r="K64" s="12"/>
      <c r="L64" s="150"/>
      <c r="M64" s="150"/>
      <c r="N64" s="14"/>
      <c r="O64" s="90">
        <f t="shared" si="11"/>
        <v>16</v>
      </c>
      <c r="P64" s="56">
        <f t="shared" si="12"/>
        <v>3</v>
      </c>
      <c r="Q64" s="56">
        <f t="shared" si="13"/>
        <v>10</v>
      </c>
      <c r="R64" s="91">
        <f t="shared" si="14"/>
        <v>6</v>
      </c>
      <c r="S64" s="85">
        <f t="shared" si="15"/>
        <v>0.1875</v>
      </c>
      <c r="U64" s="43" t="s">
        <v>251</v>
      </c>
      <c r="V64" s="86" t="s">
        <v>377</v>
      </c>
      <c r="W64" s="59">
        <v>6</v>
      </c>
      <c r="X64" s="59">
        <v>6</v>
      </c>
      <c r="Y64" s="60">
        <v>0.1875</v>
      </c>
      <c r="Z64" s="60" t="s">
        <v>164</v>
      </c>
      <c r="AA64" s="60">
        <v>1.2</v>
      </c>
      <c r="AB64" s="60" t="s">
        <v>114</v>
      </c>
      <c r="AC64" s="59">
        <v>5</v>
      </c>
      <c r="AD64" s="105">
        <v>0.15</v>
      </c>
    </row>
    <row r="65" spans="1:30" x14ac:dyDescent="0.2">
      <c r="A65" s="83" t="str">
        <f t="shared" si="5"/>
        <v>7</v>
      </c>
      <c r="B65" s="86" t="str">
        <f t="shared" si="6"/>
        <v>John Cowens</v>
      </c>
      <c r="C65" s="12"/>
      <c r="D65" s="150"/>
      <c r="E65" s="150"/>
      <c r="F65" s="14"/>
      <c r="G65" s="12"/>
      <c r="H65" s="150"/>
      <c r="I65" s="150"/>
      <c r="J65" s="14"/>
      <c r="K65" s="12"/>
      <c r="L65" s="150"/>
      <c r="M65" s="150"/>
      <c r="N65" s="14"/>
      <c r="O65" s="90">
        <f t="shared" si="11"/>
        <v>10</v>
      </c>
      <c r="P65" s="56">
        <f t="shared" si="12"/>
        <v>3</v>
      </c>
      <c r="Q65" s="56">
        <f t="shared" si="13"/>
        <v>5</v>
      </c>
      <c r="R65" s="91">
        <f t="shared" si="14"/>
        <v>0</v>
      </c>
      <c r="S65" s="85">
        <f t="shared" si="15"/>
        <v>0.3</v>
      </c>
      <c r="U65" s="43" t="s">
        <v>132</v>
      </c>
      <c r="V65" s="86" t="s">
        <v>261</v>
      </c>
      <c r="W65" s="59">
        <v>0</v>
      </c>
      <c r="X65" s="59" t="s">
        <v>391</v>
      </c>
      <c r="Y65" s="60">
        <v>0.3</v>
      </c>
      <c r="Z65" s="60" t="s">
        <v>164</v>
      </c>
      <c r="AA65" s="60">
        <v>0</v>
      </c>
      <c r="AB65" s="60" t="s">
        <v>114</v>
      </c>
      <c r="AC65" s="59">
        <v>4</v>
      </c>
      <c r="AD65" s="105">
        <v>0.15</v>
      </c>
    </row>
    <row r="66" spans="1:30" x14ac:dyDescent="0.2">
      <c r="A66" s="83">
        <f t="shared" si="5"/>
        <v>0</v>
      </c>
      <c r="B66" s="86">
        <f t="shared" si="6"/>
        <v>0</v>
      </c>
      <c r="C66" s="12"/>
      <c r="D66" s="150"/>
      <c r="E66" s="150"/>
      <c r="F66" s="14"/>
      <c r="G66" s="12"/>
      <c r="H66" s="150"/>
      <c r="I66" s="150"/>
      <c r="J66" s="14"/>
      <c r="K66" s="12"/>
      <c r="L66" s="150"/>
      <c r="M66" s="150"/>
      <c r="N66" s="14"/>
      <c r="O66" s="90">
        <f t="shared" si="11"/>
        <v>0</v>
      </c>
      <c r="P66" s="56">
        <f t="shared" si="12"/>
        <v>0</v>
      </c>
      <c r="Q66" s="56">
        <f t="shared" si="13"/>
        <v>0</v>
      </c>
      <c r="R66" s="91">
        <f t="shared" si="14"/>
        <v>0</v>
      </c>
      <c r="S66" s="85">
        <f t="shared" si="15"/>
        <v>0</v>
      </c>
      <c r="U66" s="43">
        <v>0</v>
      </c>
      <c r="V66" s="86">
        <v>0</v>
      </c>
      <c r="W66" s="59">
        <v>0</v>
      </c>
      <c r="X66" s="59" t="s">
        <v>391</v>
      </c>
      <c r="Y66" s="60">
        <v>0</v>
      </c>
      <c r="Z66" s="60" t="s">
        <v>164</v>
      </c>
      <c r="AA66" s="60">
        <v>0</v>
      </c>
      <c r="AB66" s="60" t="s">
        <v>161</v>
      </c>
      <c r="AC66" s="59">
        <v>0</v>
      </c>
      <c r="AD66" s="105">
        <v>0</v>
      </c>
    </row>
    <row r="67" spans="1:30" x14ac:dyDescent="0.2">
      <c r="A67" s="83">
        <f t="shared" si="5"/>
        <v>0</v>
      </c>
      <c r="B67" s="86">
        <f t="shared" si="6"/>
        <v>0</v>
      </c>
      <c r="C67" s="12"/>
      <c r="D67" s="150"/>
      <c r="E67" s="150"/>
      <c r="F67" s="14"/>
      <c r="G67" s="12"/>
      <c r="H67" s="150"/>
      <c r="I67" s="150"/>
      <c r="J67" s="14"/>
      <c r="K67" s="12"/>
      <c r="L67" s="150"/>
      <c r="M67" s="150"/>
      <c r="N67" s="14"/>
      <c r="O67" s="90">
        <f t="shared" si="11"/>
        <v>0</v>
      </c>
      <c r="P67" s="56">
        <f t="shared" si="12"/>
        <v>0</v>
      </c>
      <c r="Q67" s="56">
        <f t="shared" si="13"/>
        <v>0</v>
      </c>
      <c r="R67" s="91">
        <f t="shared" si="14"/>
        <v>0</v>
      </c>
      <c r="S67" s="85">
        <f t="shared" si="15"/>
        <v>0</v>
      </c>
      <c r="U67" s="43">
        <v>0</v>
      </c>
      <c r="V67" s="86">
        <v>0</v>
      </c>
      <c r="W67" s="59">
        <v>0</v>
      </c>
      <c r="X67" s="59" t="s">
        <v>391</v>
      </c>
      <c r="Y67" s="60">
        <v>0</v>
      </c>
      <c r="Z67" s="60" t="s">
        <v>164</v>
      </c>
      <c r="AA67" s="60">
        <v>0</v>
      </c>
      <c r="AB67" s="60" t="s">
        <v>161</v>
      </c>
      <c r="AC67" s="59">
        <v>0</v>
      </c>
      <c r="AD67" s="105">
        <v>0</v>
      </c>
    </row>
    <row r="68" spans="1:30" x14ac:dyDescent="0.2">
      <c r="A68" s="83">
        <f t="shared" si="5"/>
        <v>0</v>
      </c>
      <c r="B68" s="86">
        <f t="shared" si="6"/>
        <v>0</v>
      </c>
      <c r="C68" s="12"/>
      <c r="D68" s="150"/>
      <c r="E68" s="150"/>
      <c r="F68" s="14"/>
      <c r="G68" s="12"/>
      <c r="H68" s="150"/>
      <c r="I68" s="150"/>
      <c r="J68" s="14"/>
      <c r="K68" s="12"/>
      <c r="L68" s="150"/>
      <c r="M68" s="150"/>
      <c r="N68" s="14"/>
      <c r="O68" s="90">
        <f t="shared" si="11"/>
        <v>0</v>
      </c>
      <c r="P68" s="56">
        <f t="shared" si="12"/>
        <v>0</v>
      </c>
      <c r="Q68" s="56">
        <f t="shared" si="13"/>
        <v>0</v>
      </c>
      <c r="R68" s="91">
        <f t="shared" si="14"/>
        <v>0</v>
      </c>
      <c r="S68" s="85">
        <f t="shared" si="15"/>
        <v>0</v>
      </c>
      <c r="U68" s="43">
        <v>0</v>
      </c>
      <c r="V68" s="86">
        <v>0</v>
      </c>
      <c r="W68" s="59">
        <v>0</v>
      </c>
      <c r="X68" s="59" t="s">
        <v>391</v>
      </c>
      <c r="Y68" s="60">
        <v>0</v>
      </c>
      <c r="Z68" s="60" t="s">
        <v>164</v>
      </c>
      <c r="AA68" s="60">
        <v>0</v>
      </c>
      <c r="AB68" s="60" t="s">
        <v>161</v>
      </c>
      <c r="AC68" s="59">
        <v>0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50"/>
      <c r="E69" s="150"/>
      <c r="F69" s="14"/>
      <c r="G69" s="12"/>
      <c r="H69" s="150"/>
      <c r="I69" s="150"/>
      <c r="J69" s="14"/>
      <c r="K69" s="12"/>
      <c r="L69" s="150"/>
      <c r="M69" s="150"/>
      <c r="N69" s="14"/>
      <c r="O69" s="90">
        <f t="shared" si="11"/>
        <v>0</v>
      </c>
      <c r="P69" s="56">
        <f t="shared" si="12"/>
        <v>0</v>
      </c>
      <c r="Q69" s="56">
        <f t="shared" si="13"/>
        <v>0</v>
      </c>
      <c r="R69" s="91">
        <f t="shared" si="14"/>
        <v>0</v>
      </c>
      <c r="S69" s="85">
        <f t="shared" si="15"/>
        <v>0</v>
      </c>
      <c r="U69" s="43">
        <v>0</v>
      </c>
      <c r="V69" s="86">
        <v>0</v>
      </c>
      <c r="W69" s="59">
        <v>0</v>
      </c>
      <c r="X69" s="59" t="s">
        <v>391</v>
      </c>
      <c r="Y69" s="60">
        <v>0</v>
      </c>
      <c r="Z69" s="60" t="s">
        <v>164</v>
      </c>
      <c r="AA69" s="60">
        <v>0</v>
      </c>
      <c r="AB69" s="60" t="s">
        <v>161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50"/>
      <c r="E70" s="150"/>
      <c r="F70" s="14"/>
      <c r="G70" s="12"/>
      <c r="H70" s="150"/>
      <c r="I70" s="150"/>
      <c r="J70" s="14"/>
      <c r="K70" s="12"/>
      <c r="L70" s="150"/>
      <c r="M70" s="150"/>
      <c r="N70" s="14"/>
      <c r="O70" s="92">
        <f t="shared" si="11"/>
        <v>0</v>
      </c>
      <c r="P70" s="93">
        <f t="shared" si="12"/>
        <v>0</v>
      </c>
      <c r="Q70" s="93">
        <f t="shared" si="13"/>
        <v>0</v>
      </c>
      <c r="R70" s="94">
        <f t="shared" si="14"/>
        <v>0</v>
      </c>
      <c r="S70" s="85">
        <f t="shared" si="15"/>
        <v>0</v>
      </c>
      <c r="U70" s="43">
        <v>0</v>
      </c>
      <c r="V70" s="86">
        <v>0</v>
      </c>
      <c r="W70" s="59">
        <v>0</v>
      </c>
      <c r="X70" s="59" t="s">
        <v>391</v>
      </c>
      <c r="Y70" s="60">
        <v>0</v>
      </c>
      <c r="Z70" s="60" t="s">
        <v>164</v>
      </c>
      <c r="AA70" s="60">
        <v>0</v>
      </c>
      <c r="AB70" s="60" t="s">
        <v>161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50"/>
      <c r="E71" s="150"/>
      <c r="F71" s="14"/>
      <c r="G71" s="12"/>
      <c r="H71" s="150"/>
      <c r="I71" s="150"/>
      <c r="J71" s="14"/>
      <c r="K71" s="12"/>
      <c r="L71" s="150"/>
      <c r="M71" s="150"/>
      <c r="N71" s="16"/>
      <c r="O71" s="90">
        <f t="shared" si="11"/>
        <v>0</v>
      </c>
      <c r="P71" s="56">
        <f t="shared" si="12"/>
        <v>0</v>
      </c>
      <c r="Q71" s="56">
        <f t="shared" si="13"/>
        <v>0</v>
      </c>
      <c r="R71" s="91">
        <f t="shared" si="14"/>
        <v>0</v>
      </c>
      <c r="S71" s="85">
        <f t="shared" si="15"/>
        <v>0</v>
      </c>
      <c r="U71" s="43">
        <v>0</v>
      </c>
      <c r="V71" s="86">
        <v>0</v>
      </c>
      <c r="W71" s="59">
        <v>0</v>
      </c>
      <c r="X71" s="59" t="s">
        <v>391</v>
      </c>
      <c r="Y71" s="60">
        <v>0</v>
      </c>
      <c r="Z71" s="60" t="s">
        <v>164</v>
      </c>
      <c r="AA71" s="60">
        <v>0</v>
      </c>
      <c r="AB71" s="60" t="s">
        <v>161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50"/>
      <c r="E72" s="150"/>
      <c r="F72" s="14"/>
      <c r="G72" s="12"/>
      <c r="H72" s="150"/>
      <c r="I72" s="150"/>
      <c r="J72" s="14"/>
      <c r="K72" s="12"/>
      <c r="L72" s="150"/>
      <c r="M72" s="150"/>
      <c r="N72" s="16"/>
      <c r="O72" s="90">
        <f t="shared" si="11"/>
        <v>0</v>
      </c>
      <c r="P72" s="56">
        <f t="shared" si="12"/>
        <v>0</v>
      </c>
      <c r="Q72" s="56">
        <f t="shared" si="13"/>
        <v>0</v>
      </c>
      <c r="R72" s="91">
        <f t="shared" si="14"/>
        <v>0</v>
      </c>
      <c r="S72" s="85">
        <f t="shared" si="15"/>
        <v>0</v>
      </c>
      <c r="U72" s="43">
        <v>0</v>
      </c>
      <c r="V72" s="86">
        <v>0</v>
      </c>
      <c r="W72" s="59">
        <v>0</v>
      </c>
      <c r="X72" s="59" t="s">
        <v>391</v>
      </c>
      <c r="Y72" s="60">
        <v>0</v>
      </c>
      <c r="Z72" s="60" t="s">
        <v>164</v>
      </c>
      <c r="AA72" s="60">
        <v>0</v>
      </c>
      <c r="AB72" s="60" t="s">
        <v>161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50"/>
      <c r="E73" s="150"/>
      <c r="F73" s="14"/>
      <c r="G73" s="12"/>
      <c r="H73" s="150"/>
      <c r="I73" s="150"/>
      <c r="J73" s="14"/>
      <c r="K73" s="12"/>
      <c r="L73" s="150"/>
      <c r="M73" s="150"/>
      <c r="N73" s="14"/>
      <c r="O73" s="90">
        <f t="shared" si="11"/>
        <v>0</v>
      </c>
      <c r="P73" s="56">
        <f t="shared" si="12"/>
        <v>0</v>
      </c>
      <c r="Q73" s="56">
        <f t="shared" si="13"/>
        <v>0</v>
      </c>
      <c r="R73" s="91">
        <f t="shared" si="14"/>
        <v>0</v>
      </c>
      <c r="S73" s="85">
        <f t="shared" si="15"/>
        <v>0</v>
      </c>
      <c r="U73" s="43">
        <v>0</v>
      </c>
      <c r="V73" s="86">
        <v>0</v>
      </c>
      <c r="W73" s="59">
        <v>0</v>
      </c>
      <c r="X73" s="59" t="s">
        <v>391</v>
      </c>
      <c r="Y73" s="60">
        <v>0</v>
      </c>
      <c r="Z73" s="60" t="s">
        <v>164</v>
      </c>
      <c r="AA73" s="60">
        <v>0</v>
      </c>
      <c r="AB73" s="60" t="s">
        <v>161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7"/>
      <c r="D74" s="158"/>
      <c r="E74" s="158"/>
      <c r="F74" s="159"/>
      <c r="G74" s="157"/>
      <c r="H74" s="158"/>
      <c r="I74" s="158"/>
      <c r="J74" s="159"/>
      <c r="K74" s="157"/>
      <c r="L74" s="158"/>
      <c r="M74" s="158"/>
      <c r="N74" s="159"/>
      <c r="O74" s="90">
        <f t="shared" si="11"/>
        <v>0</v>
      </c>
      <c r="P74" s="56">
        <f t="shared" si="12"/>
        <v>0</v>
      </c>
      <c r="Q74" s="56">
        <f t="shared" si="13"/>
        <v>0</v>
      </c>
      <c r="R74" s="91">
        <f t="shared" si="14"/>
        <v>0</v>
      </c>
      <c r="S74" s="85">
        <f t="shared" si="15"/>
        <v>0</v>
      </c>
      <c r="U74" s="43">
        <v>0</v>
      </c>
      <c r="V74" s="86">
        <v>0</v>
      </c>
      <c r="W74" s="59">
        <v>0</v>
      </c>
      <c r="X74" s="59" t="s">
        <v>391</v>
      </c>
      <c r="Y74" s="60">
        <v>0</v>
      </c>
      <c r="Z74" s="60" t="s">
        <v>164</v>
      </c>
      <c r="AA74" s="60">
        <v>0</v>
      </c>
      <c r="AB74" s="60" t="s">
        <v>161</v>
      </c>
      <c r="AC74" s="59">
        <v>0</v>
      </c>
      <c r="AD74" s="105">
        <v>0</v>
      </c>
    </row>
    <row r="75" spans="1:30" x14ac:dyDescent="0.2">
      <c r="A75" s="83">
        <f t="shared" si="5"/>
        <v>0</v>
      </c>
      <c r="B75" s="86">
        <f t="shared" si="6"/>
        <v>0</v>
      </c>
      <c r="C75" s="12"/>
      <c r="D75" s="150"/>
      <c r="E75" s="150"/>
      <c r="F75" s="14"/>
      <c r="G75" s="12"/>
      <c r="H75" s="150"/>
      <c r="I75" s="150"/>
      <c r="J75" s="14"/>
      <c r="K75" s="12"/>
      <c r="L75" s="150"/>
      <c r="M75" s="150"/>
      <c r="N75" s="16"/>
      <c r="O75" s="90">
        <f t="shared" si="11"/>
        <v>0</v>
      </c>
      <c r="P75" s="56">
        <f t="shared" si="12"/>
        <v>0</v>
      </c>
      <c r="Q75" s="56">
        <f t="shared" si="13"/>
        <v>0</v>
      </c>
      <c r="R75" s="91">
        <f t="shared" si="14"/>
        <v>0</v>
      </c>
      <c r="S75" s="85">
        <f t="shared" si="15"/>
        <v>0</v>
      </c>
      <c r="U75" s="43">
        <v>0</v>
      </c>
      <c r="V75" s="86">
        <v>0</v>
      </c>
      <c r="W75" s="59">
        <v>0</v>
      </c>
      <c r="X75" s="59" t="s">
        <v>391</v>
      </c>
      <c r="Y75" s="60">
        <v>0</v>
      </c>
      <c r="Z75" s="60" t="s">
        <v>164</v>
      </c>
      <c r="AA75" s="60">
        <v>0</v>
      </c>
      <c r="AB75" s="60" t="s">
        <v>161</v>
      </c>
      <c r="AC75" s="59">
        <v>0</v>
      </c>
      <c r="AD75" s="105">
        <v>0</v>
      </c>
    </row>
    <row r="76" spans="1:30" x14ac:dyDescent="0.2">
      <c r="A76" s="83">
        <f t="shared" si="5"/>
        <v>0</v>
      </c>
      <c r="B76" s="86">
        <f t="shared" si="6"/>
        <v>0</v>
      </c>
      <c r="C76" s="12"/>
      <c r="D76" s="150"/>
      <c r="E76" s="150"/>
      <c r="F76" s="14"/>
      <c r="G76" s="12"/>
      <c r="H76" s="150"/>
      <c r="I76" s="150"/>
      <c r="J76" s="14"/>
      <c r="K76" s="12"/>
      <c r="L76" s="150"/>
      <c r="M76" s="150"/>
      <c r="N76" s="16"/>
      <c r="O76" s="90">
        <f t="shared" si="11"/>
        <v>0</v>
      </c>
      <c r="P76" s="56">
        <f t="shared" si="12"/>
        <v>0</v>
      </c>
      <c r="Q76" s="56">
        <f t="shared" si="13"/>
        <v>0</v>
      </c>
      <c r="R76" s="91">
        <f t="shared" si="14"/>
        <v>0</v>
      </c>
      <c r="S76" s="85">
        <f t="shared" si="15"/>
        <v>0</v>
      </c>
      <c r="U76" s="43">
        <v>0</v>
      </c>
      <c r="V76" s="86">
        <v>0</v>
      </c>
      <c r="W76" s="59">
        <v>0</v>
      </c>
      <c r="X76" s="59" t="s">
        <v>391</v>
      </c>
      <c r="Y76" s="60">
        <v>0</v>
      </c>
      <c r="Z76" s="60" t="s">
        <v>164</v>
      </c>
      <c r="AA76" s="60">
        <v>0</v>
      </c>
      <c r="AB76" s="60" t="s">
        <v>161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Cortez Will</v>
      </c>
      <c r="C78" s="64"/>
      <c r="D78" s="65"/>
      <c r="E78" s="65"/>
      <c r="F78" s="66"/>
      <c r="G78" s="64"/>
      <c r="H78" s="65"/>
      <c r="I78" s="65"/>
      <c r="J78" s="66"/>
      <c r="K78" s="64"/>
      <c r="L78" s="65"/>
      <c r="M78" s="65"/>
      <c r="N78" s="66"/>
      <c r="O78" s="32">
        <f t="shared" ref="O78:Q81" si="16">SUM(C22,G22,K22,O22,C50,G50,K50,O50,C78,G78,K78)</f>
        <v>92</v>
      </c>
      <c r="P78" s="21">
        <f t="shared" si="16"/>
        <v>16</v>
      </c>
      <c r="Q78" s="162">
        <f t="shared" si="16"/>
        <v>52</v>
      </c>
      <c r="R78" s="161"/>
      <c r="S78" s="163">
        <f>SUM(Q78/O78)</f>
        <v>0.56521739130434778</v>
      </c>
      <c r="V78" s="56" t="s">
        <v>23</v>
      </c>
      <c r="W78" s="59">
        <v>52</v>
      </c>
      <c r="X78" s="59">
        <v>52</v>
      </c>
      <c r="Y78" s="61"/>
      <c r="Z78" s="61"/>
      <c r="AA78" s="61"/>
      <c r="AB78" s="61"/>
      <c r="AC78" s="175"/>
    </row>
    <row r="79" spans="1:30" x14ac:dyDescent="0.2">
      <c r="A79" s="176"/>
      <c r="B79" s="160" t="str">
        <f>B51</f>
        <v>Anthony Suggs</v>
      </c>
      <c r="C79" s="12"/>
      <c r="D79" s="150"/>
      <c r="E79" s="150"/>
      <c r="F79" s="14"/>
      <c r="G79" s="12"/>
      <c r="H79" s="150"/>
      <c r="I79" s="150"/>
      <c r="J79" s="14"/>
      <c r="K79" s="12"/>
      <c r="L79" s="150"/>
      <c r="M79" s="150"/>
      <c r="N79" s="14"/>
      <c r="O79" s="90">
        <f t="shared" si="16"/>
        <v>3</v>
      </c>
      <c r="P79" s="56">
        <f t="shared" si="16"/>
        <v>1</v>
      </c>
      <c r="Q79" s="56">
        <f t="shared" si="16"/>
        <v>2</v>
      </c>
      <c r="R79" s="91"/>
      <c r="S79" s="164">
        <f>SUM(Q79/O79)</f>
        <v>0.66666666666666663</v>
      </c>
      <c r="V79" s="67" t="s">
        <v>24</v>
      </c>
      <c r="W79" s="175"/>
      <c r="X79" s="175"/>
      <c r="Y79" s="68">
        <v>0.30434782608695654</v>
      </c>
      <c r="Z79" s="68"/>
      <c r="AA79" s="68">
        <v>4.125</v>
      </c>
      <c r="AB79" s="68"/>
      <c r="AC79" s="175"/>
    </row>
    <row r="80" spans="1:30" x14ac:dyDescent="0.2">
      <c r="A80" s="176"/>
      <c r="B80" s="160" t="str">
        <f>B52</f>
        <v>John Cowens</v>
      </c>
      <c r="C80" s="12"/>
      <c r="D80" s="150"/>
      <c r="E80" s="150"/>
      <c r="F80" s="14"/>
      <c r="G80" s="12"/>
      <c r="H80" s="150"/>
      <c r="I80" s="150"/>
      <c r="J80" s="14"/>
      <c r="K80" s="12"/>
      <c r="L80" s="150"/>
      <c r="M80" s="150"/>
      <c r="N80" s="14"/>
      <c r="O80" s="90">
        <f t="shared" si="16"/>
        <v>71</v>
      </c>
      <c r="P80" s="56">
        <f t="shared" si="16"/>
        <v>14</v>
      </c>
      <c r="Q80" s="56">
        <f t="shared" si="16"/>
        <v>34</v>
      </c>
      <c r="R80" s="91"/>
      <c r="S80" s="164">
        <f>SUM(Q80/O80)</f>
        <v>0.47887323943661969</v>
      </c>
      <c r="V80" s="67"/>
      <c r="W80" s="175"/>
      <c r="X80" s="175"/>
      <c r="Y80" s="68"/>
      <c r="Z80" s="68"/>
      <c r="AA80" s="68"/>
      <c r="AB80" s="68"/>
      <c r="AC80" s="175"/>
    </row>
    <row r="81" spans="1:29" ht="13.5" thickBot="1" x14ac:dyDescent="0.25">
      <c r="A81" s="179"/>
      <c r="B81" s="160">
        <f>B53</f>
        <v>0</v>
      </c>
      <c r="C81" s="181"/>
      <c r="D81" s="182"/>
      <c r="E81" s="182"/>
      <c r="F81" s="183"/>
      <c r="G81" s="181"/>
      <c r="H81" s="182"/>
      <c r="I81" s="182"/>
      <c r="J81" s="183"/>
      <c r="K81" s="181"/>
      <c r="L81" s="182"/>
      <c r="M81" s="182"/>
      <c r="N81" s="183"/>
      <c r="O81" s="25">
        <f t="shared" si="16"/>
        <v>0</v>
      </c>
      <c r="P81" s="26">
        <f t="shared" si="16"/>
        <v>0</v>
      </c>
      <c r="Q81" s="26">
        <f t="shared" si="16"/>
        <v>0</v>
      </c>
      <c r="R81" s="27"/>
      <c r="S81" s="165" t="e">
        <f>SUM(Q81/O81)</f>
        <v>#DIV/0!</v>
      </c>
      <c r="V81" s="67"/>
      <c r="W81" s="180"/>
      <c r="X81" s="180"/>
      <c r="Y81" s="68"/>
      <c r="Z81" s="68"/>
      <c r="AA81" s="68"/>
      <c r="AB81" s="68"/>
      <c r="AC81" s="180"/>
    </row>
    <row r="82" spans="1:29" ht="13.5" thickBot="1" x14ac:dyDescent="0.25">
      <c r="A82" s="18"/>
      <c r="B82" s="28" t="s">
        <v>10</v>
      </c>
      <c r="C82" s="29">
        <f t="shared" ref="C82:R82" si="17">SUM(C59:C76)</f>
        <v>0</v>
      </c>
      <c r="D82" s="29">
        <f t="shared" si="17"/>
        <v>0</v>
      </c>
      <c r="E82" s="29">
        <f t="shared" si="17"/>
        <v>0</v>
      </c>
      <c r="F82" s="29">
        <f t="shared" si="17"/>
        <v>0</v>
      </c>
      <c r="G82" s="29">
        <f t="shared" si="17"/>
        <v>0</v>
      </c>
      <c r="H82" s="29">
        <f t="shared" si="17"/>
        <v>0</v>
      </c>
      <c r="I82" s="29">
        <f t="shared" si="17"/>
        <v>0</v>
      </c>
      <c r="J82" s="29">
        <f t="shared" si="17"/>
        <v>0</v>
      </c>
      <c r="K82" s="29">
        <f t="shared" si="17"/>
        <v>0</v>
      </c>
      <c r="L82" s="29">
        <f t="shared" si="17"/>
        <v>0</v>
      </c>
      <c r="M82" s="29">
        <f t="shared" si="17"/>
        <v>0</v>
      </c>
      <c r="N82" s="29">
        <f t="shared" si="17"/>
        <v>0</v>
      </c>
      <c r="O82" s="29">
        <f t="shared" si="17"/>
        <v>166</v>
      </c>
      <c r="P82" s="29">
        <f t="shared" si="17"/>
        <v>31</v>
      </c>
      <c r="Q82" s="29">
        <f t="shared" si="17"/>
        <v>88</v>
      </c>
      <c r="R82" s="29">
        <f t="shared" si="17"/>
        <v>52</v>
      </c>
      <c r="S82" s="69">
        <f>AVERAGE(P82/O82)</f>
        <v>0.18674698795180722</v>
      </c>
      <c r="Y82" s="175"/>
      <c r="Z82" s="175"/>
    </row>
    <row r="83" spans="1:29" ht="13.5" thickBot="1" x14ac:dyDescent="0.25">
      <c r="A83" s="18"/>
      <c r="B83" s="28" t="s">
        <v>11</v>
      </c>
      <c r="C83" s="29">
        <f>SUM(O55,C82)</f>
        <v>166</v>
      </c>
      <c r="D83" s="29">
        <f>SUM(P55,D82)</f>
        <v>31</v>
      </c>
      <c r="E83" s="29">
        <f>SUM(Q55,E82)</f>
        <v>88</v>
      </c>
      <c r="F83" s="29">
        <f>SUM(R55,F82)</f>
        <v>52</v>
      </c>
      <c r="G83" s="29">
        <f t="shared" ref="G83:M83" si="18">SUM(C83,G82)</f>
        <v>166</v>
      </c>
      <c r="H83" s="29">
        <f t="shared" si="18"/>
        <v>31</v>
      </c>
      <c r="I83" s="29">
        <f t="shared" si="18"/>
        <v>88</v>
      </c>
      <c r="J83" s="29">
        <f t="shared" si="18"/>
        <v>52</v>
      </c>
      <c r="K83" s="29">
        <f t="shared" si="18"/>
        <v>166</v>
      </c>
      <c r="L83" s="29">
        <f t="shared" si="18"/>
        <v>31</v>
      </c>
      <c r="M83" s="29">
        <f t="shared" si="18"/>
        <v>88</v>
      </c>
      <c r="N83" s="29">
        <f>SUM(AA27,N82)</f>
        <v>0</v>
      </c>
      <c r="O83" s="70"/>
      <c r="P83" s="71"/>
      <c r="Q83" s="71"/>
      <c r="R83" s="71"/>
      <c r="S83" s="72"/>
      <c r="Y83" s="175"/>
      <c r="Z83" s="175"/>
      <c r="AC83" s="175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51">
        <f>1-(P82/(O82-Q82))</f>
        <v>0.60256410256410264</v>
      </c>
      <c r="V84" s="201" t="s">
        <v>25</v>
      </c>
      <c r="W84" s="202"/>
      <c r="X84" s="203"/>
      <c r="Y84" s="175"/>
      <c r="Z84" s="175"/>
      <c r="AA84" s="73" t="s">
        <v>26</v>
      </c>
      <c r="AB84" s="73"/>
      <c r="AC84" s="175"/>
    </row>
    <row r="85" spans="1:29" x14ac:dyDescent="0.2">
      <c r="V85" s="77" t="s">
        <v>27</v>
      </c>
      <c r="W85" s="61"/>
      <c r="X85" s="78">
        <v>1.1506849315068493</v>
      </c>
      <c r="Y85" s="175" t="s">
        <v>37</v>
      </c>
      <c r="Z85" s="175"/>
      <c r="AA85" s="73" t="s">
        <v>28</v>
      </c>
      <c r="AB85" s="73"/>
      <c r="AC85" s="175"/>
    </row>
    <row r="86" spans="1:29" x14ac:dyDescent="0.2">
      <c r="A86" s="67" t="s">
        <v>31</v>
      </c>
      <c r="C86" s="150">
        <f>MAX(AC59:AC76)</f>
        <v>8</v>
      </c>
      <c r="E86" s="73" t="s">
        <v>32</v>
      </c>
      <c r="V86" s="77" t="s">
        <v>29</v>
      </c>
      <c r="W86" s="61" t="s">
        <v>377</v>
      </c>
      <c r="X86" s="79">
        <v>0.43478260869565222</v>
      </c>
      <c r="Y86" s="175" t="s">
        <v>165</v>
      </c>
      <c r="Z86" s="175"/>
      <c r="AA86" s="73" t="s">
        <v>30</v>
      </c>
      <c r="AB86" s="73"/>
      <c r="AC86" s="175"/>
    </row>
    <row r="87" spans="1:29" x14ac:dyDescent="0.2">
      <c r="E87" s="73"/>
      <c r="V87" s="77" t="s">
        <v>29</v>
      </c>
      <c r="W87" s="61" t="s">
        <v>260</v>
      </c>
      <c r="X87" s="167">
        <v>0.33333333333333337</v>
      </c>
      <c r="Y87" s="175" t="s">
        <v>165</v>
      </c>
      <c r="Z87" s="175"/>
      <c r="AA87" s="175"/>
      <c r="AB87" s="175"/>
      <c r="AC87" s="175"/>
    </row>
    <row r="88" spans="1:29" x14ac:dyDescent="0.2">
      <c r="V88" s="77" t="s">
        <v>29</v>
      </c>
      <c r="W88" s="61" t="s">
        <v>261</v>
      </c>
      <c r="X88" s="167">
        <v>0.52112676056338025</v>
      </c>
      <c r="Y88" s="175" t="s">
        <v>165</v>
      </c>
    </row>
    <row r="89" spans="1:29" x14ac:dyDescent="0.2">
      <c r="V89" s="80" t="s">
        <v>29</v>
      </c>
      <c r="W89" s="81">
        <v>0</v>
      </c>
      <c r="X89" s="82" t="e">
        <v>#DIV/0!</v>
      </c>
      <c r="Y89" s="180" t="s">
        <v>165</v>
      </c>
    </row>
  </sheetData>
  <sheetProtection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24" priority="5" stopIfTrue="1" operator="equal">
      <formula>$Y$79</formula>
    </cfRule>
  </conditionalFormatting>
  <conditionalFormatting sqref="AA59:AB74 AA77:AB77">
    <cfRule type="cellIs" dxfId="23" priority="6" stopIfTrue="1" operator="equal">
      <formula>$AA$79</formula>
    </cfRule>
  </conditionalFormatting>
  <conditionalFormatting sqref="Y75:Z75">
    <cfRule type="cellIs" dxfId="22" priority="3" stopIfTrue="1" operator="equal">
      <formula>$Y$79</formula>
    </cfRule>
  </conditionalFormatting>
  <conditionalFormatting sqref="AA75:AB75">
    <cfRule type="cellIs" dxfId="21" priority="4" stopIfTrue="1" operator="equal">
      <formula>$AA$79</formula>
    </cfRule>
  </conditionalFormatting>
  <conditionalFormatting sqref="Y76:Z76">
    <cfRule type="cellIs" dxfId="20" priority="1" stopIfTrue="1" operator="equal">
      <formula>$Y$79</formula>
    </cfRule>
  </conditionalFormatting>
  <conditionalFormatting sqref="AA76:AB76">
    <cfRule type="cellIs" dxfId="19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98" t="s">
        <v>218</v>
      </c>
      <c r="D1" s="199"/>
      <c r="E1" s="200"/>
      <c r="F1" s="4">
        <v>2</v>
      </c>
      <c r="G1" s="198" t="s">
        <v>43</v>
      </c>
      <c r="H1" s="199"/>
      <c r="I1" s="200"/>
      <c r="J1" s="4">
        <v>3</v>
      </c>
      <c r="K1" s="198" t="s">
        <v>126</v>
      </c>
      <c r="L1" s="199"/>
      <c r="M1" s="200"/>
      <c r="N1" s="4">
        <v>8</v>
      </c>
      <c r="O1" s="198" t="s">
        <v>220</v>
      </c>
      <c r="P1" s="199"/>
      <c r="Q1" s="200"/>
      <c r="R1" s="5">
        <v>2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133</v>
      </c>
      <c r="B3" s="86" t="s">
        <v>190</v>
      </c>
      <c r="C3" s="12">
        <v>4</v>
      </c>
      <c r="D3" s="13">
        <v>3</v>
      </c>
      <c r="E3" s="13">
        <v>1</v>
      </c>
      <c r="F3" s="14">
        <v>0</v>
      </c>
      <c r="G3" s="12">
        <v>4</v>
      </c>
      <c r="H3" s="13">
        <v>4</v>
      </c>
      <c r="I3" s="13">
        <v>0</v>
      </c>
      <c r="J3" s="14">
        <v>1</v>
      </c>
      <c r="K3" s="12">
        <v>5</v>
      </c>
      <c r="L3" s="13">
        <v>3</v>
      </c>
      <c r="M3" s="13">
        <v>0</v>
      </c>
      <c r="N3" s="14">
        <v>4</v>
      </c>
      <c r="O3" s="12">
        <v>4</v>
      </c>
      <c r="P3" s="13">
        <v>3</v>
      </c>
      <c r="Q3" s="13">
        <v>1</v>
      </c>
      <c r="R3" s="14">
        <v>2</v>
      </c>
      <c r="S3" s="17"/>
    </row>
    <row r="4" spans="1:20" x14ac:dyDescent="0.2">
      <c r="A4" s="83" t="s">
        <v>129</v>
      </c>
      <c r="B4" s="86" t="s">
        <v>186</v>
      </c>
      <c r="C4" s="12">
        <v>2</v>
      </c>
      <c r="D4" s="13">
        <v>1</v>
      </c>
      <c r="E4" s="13">
        <v>0</v>
      </c>
      <c r="F4" s="14">
        <v>0</v>
      </c>
      <c r="G4" s="12">
        <v>4</v>
      </c>
      <c r="H4" s="13">
        <v>2</v>
      </c>
      <c r="I4" s="13">
        <v>1</v>
      </c>
      <c r="J4" s="14">
        <v>1</v>
      </c>
      <c r="K4" s="12">
        <v>5</v>
      </c>
      <c r="L4" s="13">
        <v>3</v>
      </c>
      <c r="M4" s="13">
        <v>0</v>
      </c>
      <c r="N4" s="14">
        <v>1</v>
      </c>
      <c r="O4" s="12">
        <v>3</v>
      </c>
      <c r="P4" s="13">
        <v>2</v>
      </c>
      <c r="Q4" s="13">
        <v>1</v>
      </c>
      <c r="R4" s="14">
        <v>0</v>
      </c>
      <c r="S4" s="17"/>
      <c r="T4" s="99"/>
    </row>
    <row r="5" spans="1:20" x14ac:dyDescent="0.2">
      <c r="A5" s="83" t="s">
        <v>149</v>
      </c>
      <c r="B5" s="86" t="s">
        <v>189</v>
      </c>
      <c r="C5" s="12">
        <v>2</v>
      </c>
      <c r="D5" s="13">
        <v>1</v>
      </c>
      <c r="E5" s="13">
        <v>0</v>
      </c>
      <c r="F5" s="14">
        <v>1</v>
      </c>
      <c r="G5" s="12">
        <v>4</v>
      </c>
      <c r="H5" s="13">
        <v>2</v>
      </c>
      <c r="I5" s="13">
        <v>0</v>
      </c>
      <c r="J5" s="14">
        <v>0</v>
      </c>
      <c r="K5" s="12">
        <v>5</v>
      </c>
      <c r="L5" s="13">
        <v>3</v>
      </c>
      <c r="M5" s="13">
        <v>1</v>
      </c>
      <c r="N5" s="14">
        <v>3</v>
      </c>
      <c r="O5" s="12">
        <v>2</v>
      </c>
      <c r="P5" s="13">
        <v>2</v>
      </c>
      <c r="Q5" s="13">
        <v>0</v>
      </c>
      <c r="R5" s="14">
        <v>0</v>
      </c>
      <c r="S5" s="17"/>
      <c r="T5" s="99"/>
    </row>
    <row r="6" spans="1:20" x14ac:dyDescent="0.2">
      <c r="A6" s="83" t="s">
        <v>187</v>
      </c>
      <c r="B6" s="86" t="s">
        <v>188</v>
      </c>
      <c r="C6" s="12">
        <v>3</v>
      </c>
      <c r="D6" s="13">
        <v>0</v>
      </c>
      <c r="E6" s="13">
        <v>2</v>
      </c>
      <c r="F6" s="14">
        <v>0</v>
      </c>
      <c r="G6" s="12">
        <v>0</v>
      </c>
      <c r="H6" s="13">
        <v>0</v>
      </c>
      <c r="I6" s="13">
        <v>0</v>
      </c>
      <c r="J6" s="14">
        <v>1</v>
      </c>
      <c r="K6" s="12">
        <v>0</v>
      </c>
      <c r="L6" s="13">
        <v>0</v>
      </c>
      <c r="M6" s="13">
        <v>0</v>
      </c>
      <c r="N6" s="14">
        <v>0</v>
      </c>
      <c r="O6" s="12">
        <v>1</v>
      </c>
      <c r="P6" s="13">
        <v>0</v>
      </c>
      <c r="Q6" s="13">
        <v>0</v>
      </c>
      <c r="R6" s="14">
        <v>0</v>
      </c>
      <c r="S6" s="17" t="s">
        <v>8</v>
      </c>
      <c r="T6" s="99"/>
    </row>
    <row r="7" spans="1:20" x14ac:dyDescent="0.2">
      <c r="A7" s="83" t="s">
        <v>146</v>
      </c>
      <c r="B7" s="86" t="s">
        <v>211</v>
      </c>
      <c r="C7" s="12">
        <v>5</v>
      </c>
      <c r="D7" s="13">
        <v>4</v>
      </c>
      <c r="E7" s="13">
        <v>1</v>
      </c>
      <c r="F7" s="14">
        <v>0</v>
      </c>
      <c r="G7" s="12">
        <v>2</v>
      </c>
      <c r="H7" s="13">
        <v>2</v>
      </c>
      <c r="I7" s="13">
        <v>0</v>
      </c>
      <c r="J7" s="14">
        <v>1</v>
      </c>
      <c r="K7" s="12">
        <v>0</v>
      </c>
      <c r="L7" s="13">
        <v>0</v>
      </c>
      <c r="M7" s="13">
        <v>0</v>
      </c>
      <c r="N7" s="14">
        <v>2</v>
      </c>
      <c r="O7" s="12"/>
      <c r="P7" s="13"/>
      <c r="Q7" s="13"/>
      <c r="R7" s="14"/>
      <c r="S7" s="17"/>
      <c r="T7" s="99"/>
    </row>
    <row r="8" spans="1:20" x14ac:dyDescent="0.2">
      <c r="A8" s="83" t="s">
        <v>128</v>
      </c>
      <c r="B8" s="86" t="s">
        <v>340</v>
      </c>
      <c r="C8" s="12">
        <v>5</v>
      </c>
      <c r="D8" s="13">
        <v>5</v>
      </c>
      <c r="E8" s="13">
        <v>0</v>
      </c>
      <c r="F8" s="14">
        <v>0</v>
      </c>
      <c r="G8" s="12">
        <v>4</v>
      </c>
      <c r="H8" s="13">
        <v>4</v>
      </c>
      <c r="I8" s="13">
        <v>0</v>
      </c>
      <c r="J8" s="14">
        <v>5</v>
      </c>
      <c r="K8" s="12">
        <v>6</v>
      </c>
      <c r="L8" s="13">
        <v>2</v>
      </c>
      <c r="M8" s="13">
        <v>0</v>
      </c>
      <c r="N8" s="14">
        <v>5</v>
      </c>
      <c r="O8" s="12">
        <v>3</v>
      </c>
      <c r="P8" s="13">
        <v>2</v>
      </c>
      <c r="Q8" s="13">
        <v>1</v>
      </c>
      <c r="R8" s="14">
        <v>3</v>
      </c>
      <c r="S8" s="17"/>
      <c r="T8" s="99"/>
    </row>
    <row r="9" spans="1:20" x14ac:dyDescent="0.2">
      <c r="A9" s="83" t="s">
        <v>132</v>
      </c>
      <c r="B9" s="86" t="s">
        <v>341</v>
      </c>
      <c r="C9" s="12">
        <v>5</v>
      </c>
      <c r="D9" s="13">
        <v>3</v>
      </c>
      <c r="E9" s="13">
        <v>1</v>
      </c>
      <c r="F9" s="14">
        <v>0</v>
      </c>
      <c r="G9" s="12">
        <v>3</v>
      </c>
      <c r="H9" s="13">
        <v>2</v>
      </c>
      <c r="I9" s="13">
        <v>1</v>
      </c>
      <c r="J9" s="14">
        <v>0</v>
      </c>
      <c r="K9" s="12">
        <v>5</v>
      </c>
      <c r="L9" s="13">
        <v>2</v>
      </c>
      <c r="M9" s="13">
        <v>1</v>
      </c>
      <c r="N9" s="14">
        <v>0</v>
      </c>
      <c r="O9" s="12">
        <v>3</v>
      </c>
      <c r="P9" s="13">
        <v>2</v>
      </c>
      <c r="Q9" s="13">
        <v>0</v>
      </c>
      <c r="R9" s="14">
        <v>0</v>
      </c>
      <c r="S9" s="17"/>
      <c r="T9" s="99"/>
    </row>
    <row r="10" spans="1:20" x14ac:dyDescent="0.2">
      <c r="A10" s="83" t="s">
        <v>140</v>
      </c>
      <c r="B10" s="86" t="s">
        <v>342</v>
      </c>
      <c r="C10" s="12">
        <v>5</v>
      </c>
      <c r="D10" s="13">
        <v>2</v>
      </c>
      <c r="E10" s="13">
        <v>1</v>
      </c>
      <c r="F10" s="14">
        <v>2</v>
      </c>
      <c r="G10" s="12">
        <v>0</v>
      </c>
      <c r="H10" s="13">
        <v>0</v>
      </c>
      <c r="I10" s="13">
        <v>0</v>
      </c>
      <c r="J10" s="14">
        <v>1</v>
      </c>
      <c r="K10" s="12">
        <v>0</v>
      </c>
      <c r="L10" s="13">
        <v>0</v>
      </c>
      <c r="M10" s="13">
        <v>0</v>
      </c>
      <c r="N10" s="14">
        <v>0</v>
      </c>
      <c r="O10" s="12">
        <v>3</v>
      </c>
      <c r="P10" s="13">
        <v>2</v>
      </c>
      <c r="Q10" s="13">
        <v>1</v>
      </c>
      <c r="R10" s="14">
        <v>1</v>
      </c>
      <c r="S10" s="17"/>
      <c r="T10" s="99"/>
    </row>
    <row r="11" spans="1:20" x14ac:dyDescent="0.2">
      <c r="A11" s="83" t="s">
        <v>144</v>
      </c>
      <c r="B11" s="86" t="s">
        <v>378</v>
      </c>
      <c r="C11" s="12"/>
      <c r="D11" s="13"/>
      <c r="E11" s="13"/>
      <c r="F11" s="14"/>
      <c r="G11" s="12">
        <v>2</v>
      </c>
      <c r="H11" s="13">
        <v>1</v>
      </c>
      <c r="I11" s="13">
        <v>0</v>
      </c>
      <c r="J11" s="14">
        <v>0</v>
      </c>
      <c r="K11" s="12">
        <v>5</v>
      </c>
      <c r="L11" s="13">
        <v>3</v>
      </c>
      <c r="M11" s="13">
        <v>0</v>
      </c>
      <c r="N11" s="14">
        <v>0</v>
      </c>
      <c r="O11" s="15">
        <v>0</v>
      </c>
      <c r="P11" s="13">
        <v>0</v>
      </c>
      <c r="Q11" s="13">
        <v>0</v>
      </c>
      <c r="R11" s="16">
        <v>0</v>
      </c>
      <c r="S11" s="17"/>
      <c r="T11" s="99"/>
    </row>
    <row r="12" spans="1:20" x14ac:dyDescent="0.2">
      <c r="A12" s="83"/>
      <c r="B12" s="86"/>
      <c r="C12" s="12"/>
      <c r="D12" s="13"/>
      <c r="E12" s="13"/>
      <c r="F12" s="14"/>
      <c r="G12" s="12"/>
      <c r="H12" s="13"/>
      <c r="I12" s="13"/>
      <c r="J12" s="14"/>
      <c r="K12" s="12"/>
      <c r="L12" s="13"/>
      <c r="M12" s="13"/>
      <c r="N12" s="14"/>
      <c r="O12" s="15"/>
      <c r="P12" s="13"/>
      <c r="Q12" s="13"/>
      <c r="R12" s="16"/>
      <c r="S12" s="17"/>
      <c r="T12" s="99"/>
    </row>
    <row r="13" spans="1:20" x14ac:dyDescent="0.2">
      <c r="A13" s="83"/>
      <c r="B13" s="86"/>
      <c r="C13" s="12"/>
      <c r="D13" s="13"/>
      <c r="E13" s="13"/>
      <c r="F13" s="14"/>
      <c r="G13" s="12"/>
      <c r="H13" s="13"/>
      <c r="I13" s="13"/>
      <c r="J13" s="14"/>
      <c r="K13" s="12"/>
      <c r="L13" s="13"/>
      <c r="M13" s="13"/>
      <c r="N13" s="14"/>
      <c r="O13" s="15"/>
      <c r="P13" s="13"/>
      <c r="Q13" s="13"/>
      <c r="R13" s="16"/>
      <c r="S13" s="17"/>
      <c r="T13" s="99"/>
    </row>
    <row r="14" spans="1:20" x14ac:dyDescent="0.2">
      <c r="A14" s="83"/>
      <c r="B14" s="86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5"/>
      <c r="P14" s="13"/>
      <c r="Q14" s="13"/>
      <c r="R14" s="16"/>
      <c r="S14" s="17"/>
      <c r="T14" s="99"/>
    </row>
    <row r="15" spans="1:20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5"/>
      <c r="P15" s="13"/>
      <c r="Q15" s="13"/>
      <c r="R15" s="16"/>
      <c r="S15" s="17"/>
      <c r="T15" s="99"/>
    </row>
    <row r="16" spans="1:20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5"/>
      <c r="P16" s="13"/>
      <c r="Q16" s="13"/>
      <c r="R16" s="16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</row>
    <row r="18" spans="1:24" x14ac:dyDescent="0.2">
      <c r="A18" s="83"/>
      <c r="B18" s="86"/>
      <c r="C18" s="12"/>
      <c r="D18" s="150"/>
      <c r="E18" s="150"/>
      <c r="F18" s="14"/>
      <c r="G18" s="12"/>
      <c r="H18" s="150"/>
      <c r="I18" s="150"/>
      <c r="J18" s="14"/>
      <c r="K18" s="12"/>
      <c r="L18" s="150"/>
      <c r="M18" s="150"/>
      <c r="N18" s="14"/>
      <c r="O18" s="15"/>
      <c r="P18" s="150"/>
      <c r="Q18" s="150"/>
      <c r="R18" s="14"/>
      <c r="S18" s="17"/>
    </row>
    <row r="19" spans="1:24" s="151" customFormat="1" x14ac:dyDescent="0.2">
      <c r="A19" s="83"/>
      <c r="B19" s="86"/>
      <c r="C19" s="12"/>
      <c r="D19" s="150"/>
      <c r="E19" s="150"/>
      <c r="F19" s="14"/>
      <c r="G19" s="12"/>
      <c r="H19" s="150"/>
      <c r="I19" s="150"/>
      <c r="J19" s="14"/>
      <c r="K19" s="12"/>
      <c r="L19" s="150"/>
      <c r="M19" s="150"/>
      <c r="N19" s="14"/>
      <c r="O19" s="15"/>
      <c r="P19" s="150"/>
      <c r="Q19" s="150"/>
      <c r="R19" s="14"/>
      <c r="S19" s="17"/>
    </row>
    <row r="20" spans="1:24" s="151" customFormat="1" x14ac:dyDescent="0.2">
      <c r="A20" s="83"/>
      <c r="B20" s="86"/>
      <c r="C20" s="12"/>
      <c r="D20" s="150"/>
      <c r="E20" s="150"/>
      <c r="F20" s="14"/>
      <c r="G20" s="12"/>
      <c r="H20" s="150"/>
      <c r="I20" s="150"/>
      <c r="J20" s="14"/>
      <c r="K20" s="12"/>
      <c r="L20" s="150"/>
      <c r="M20" s="150"/>
      <c r="N20" s="14"/>
      <c r="O20" s="15"/>
      <c r="P20" s="150"/>
      <c r="Q20" s="150"/>
      <c r="R20" s="14"/>
      <c r="S20" s="17"/>
    </row>
    <row r="21" spans="1:24" s="151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56"/>
      <c r="P21" s="117"/>
      <c r="Q21" s="117"/>
      <c r="R21" s="119"/>
      <c r="S21" s="17"/>
    </row>
    <row r="22" spans="1:24" x14ac:dyDescent="0.2">
      <c r="A22" s="18" t="s">
        <v>9</v>
      </c>
      <c r="B22" s="173" t="s">
        <v>191</v>
      </c>
      <c r="C22" s="20">
        <v>31</v>
      </c>
      <c r="D22" s="21">
        <v>19</v>
      </c>
      <c r="E22" s="21">
        <v>6</v>
      </c>
      <c r="F22" s="22">
        <v>3</v>
      </c>
      <c r="G22" s="20">
        <v>23</v>
      </c>
      <c r="H22" s="21">
        <v>17</v>
      </c>
      <c r="I22" s="21">
        <v>2</v>
      </c>
      <c r="J22" s="22">
        <v>10</v>
      </c>
      <c r="K22" s="20">
        <v>31</v>
      </c>
      <c r="L22" s="21">
        <v>16</v>
      </c>
      <c r="M22" s="21">
        <v>2</v>
      </c>
      <c r="N22" s="22">
        <v>15</v>
      </c>
      <c r="O22" s="20">
        <v>19</v>
      </c>
      <c r="P22" s="21">
        <v>13</v>
      </c>
      <c r="Q22" s="21">
        <v>4</v>
      </c>
      <c r="R22" s="23">
        <v>6</v>
      </c>
      <c r="S22" s="24"/>
    </row>
    <row r="23" spans="1:24" x14ac:dyDescent="0.2">
      <c r="A23" s="18"/>
      <c r="B23" s="166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51" customFormat="1" ht="13.5" thickBot="1" x14ac:dyDescent="0.25">
      <c r="A25" s="18"/>
      <c r="B25" s="16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31</v>
      </c>
      <c r="D26" s="29">
        <f t="shared" si="0"/>
        <v>19</v>
      </c>
      <c r="E26" s="29">
        <f t="shared" si="0"/>
        <v>6</v>
      </c>
      <c r="F26" s="29">
        <f t="shared" si="0"/>
        <v>3</v>
      </c>
      <c r="G26" s="29">
        <f t="shared" si="0"/>
        <v>23</v>
      </c>
      <c r="H26" s="29">
        <f t="shared" si="0"/>
        <v>17</v>
      </c>
      <c r="I26" s="29">
        <f t="shared" si="0"/>
        <v>2</v>
      </c>
      <c r="J26" s="29">
        <f t="shared" si="0"/>
        <v>10</v>
      </c>
      <c r="K26" s="29">
        <f t="shared" si="0"/>
        <v>31</v>
      </c>
      <c r="L26" s="29">
        <f t="shared" si="0"/>
        <v>16</v>
      </c>
      <c r="M26" s="29">
        <f t="shared" si="0"/>
        <v>2</v>
      </c>
      <c r="N26" s="29">
        <f t="shared" si="0"/>
        <v>15</v>
      </c>
      <c r="O26" s="29">
        <f t="shared" si="0"/>
        <v>19</v>
      </c>
      <c r="P26" s="29">
        <f t="shared" si="0"/>
        <v>13</v>
      </c>
      <c r="Q26" s="29">
        <f t="shared" si="0"/>
        <v>4</v>
      </c>
      <c r="R26" s="29">
        <f t="shared" si="0"/>
        <v>6</v>
      </c>
      <c r="S26" s="24"/>
    </row>
    <row r="27" spans="1:24" ht="13.5" thickBot="1" x14ac:dyDescent="0.25">
      <c r="A27" s="18"/>
      <c r="B27" s="28" t="s">
        <v>11</v>
      </c>
      <c r="C27" s="30">
        <f>C26</f>
        <v>31</v>
      </c>
      <c r="D27" s="30">
        <f>D26</f>
        <v>19</v>
      </c>
      <c r="E27" s="30">
        <f>E26</f>
        <v>6</v>
      </c>
      <c r="F27" s="30">
        <f>F26</f>
        <v>3</v>
      </c>
      <c r="G27" s="30">
        <f t="shared" ref="G27:R27" si="1">SUM(C27,G26)</f>
        <v>54</v>
      </c>
      <c r="H27" s="30">
        <f t="shared" si="1"/>
        <v>36</v>
      </c>
      <c r="I27" s="30">
        <f t="shared" si="1"/>
        <v>8</v>
      </c>
      <c r="J27" s="30">
        <f t="shared" si="1"/>
        <v>13</v>
      </c>
      <c r="K27" s="30">
        <f t="shared" si="1"/>
        <v>85</v>
      </c>
      <c r="L27" s="30">
        <f t="shared" si="1"/>
        <v>52</v>
      </c>
      <c r="M27" s="30">
        <f t="shared" si="1"/>
        <v>10</v>
      </c>
      <c r="N27" s="30">
        <f t="shared" si="1"/>
        <v>28</v>
      </c>
      <c r="O27" s="31">
        <f t="shared" si="1"/>
        <v>104</v>
      </c>
      <c r="P27" s="30">
        <f t="shared" si="1"/>
        <v>65</v>
      </c>
      <c r="Q27" s="30">
        <f t="shared" si="1"/>
        <v>14</v>
      </c>
      <c r="R27" s="32">
        <f t="shared" si="1"/>
        <v>34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05" t="s">
        <v>40</v>
      </c>
      <c r="D29" s="199"/>
      <c r="E29" s="200"/>
      <c r="F29" s="4">
        <v>1</v>
      </c>
      <c r="G29" s="205" t="s">
        <v>81</v>
      </c>
      <c r="H29" s="199"/>
      <c r="I29" s="200"/>
      <c r="J29" s="4">
        <v>6</v>
      </c>
      <c r="K29" s="205" t="s">
        <v>39</v>
      </c>
      <c r="L29" s="199"/>
      <c r="M29" s="200"/>
      <c r="N29" s="4">
        <v>6</v>
      </c>
      <c r="O29" s="205" t="s">
        <v>39</v>
      </c>
      <c r="P29" s="199"/>
      <c r="Q29" s="200"/>
      <c r="R29" s="5">
        <v>2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T30" s="99"/>
      <c r="U30" s="39"/>
      <c r="V30" s="39"/>
      <c r="W30" s="39"/>
      <c r="X30" s="39"/>
    </row>
    <row r="31" spans="1:24" x14ac:dyDescent="0.2">
      <c r="A31" s="83" t="str">
        <f t="shared" ref="A31:B48" si="2">A3</f>
        <v>21</v>
      </c>
      <c r="B31" s="86" t="str">
        <f t="shared" si="2"/>
        <v>Rock Kuo</v>
      </c>
      <c r="C31" s="12">
        <v>5</v>
      </c>
      <c r="D31" s="13">
        <v>2</v>
      </c>
      <c r="E31" s="13">
        <v>1</v>
      </c>
      <c r="F31" s="14">
        <v>1</v>
      </c>
      <c r="G31" s="12">
        <v>4</v>
      </c>
      <c r="H31" s="13">
        <v>2</v>
      </c>
      <c r="I31" s="13">
        <v>0</v>
      </c>
      <c r="J31" s="14">
        <v>1</v>
      </c>
      <c r="K31" s="12">
        <v>4</v>
      </c>
      <c r="L31" s="13">
        <v>2</v>
      </c>
      <c r="M31" s="13">
        <v>0</v>
      </c>
      <c r="N31" s="14">
        <v>3</v>
      </c>
      <c r="O31" s="15">
        <v>4</v>
      </c>
      <c r="P31" s="13">
        <v>1</v>
      </c>
      <c r="Q31" s="13">
        <v>0</v>
      </c>
      <c r="R31" s="187">
        <v>4</v>
      </c>
      <c r="S31" s="17"/>
      <c r="T31" s="99"/>
      <c r="U31" s="169"/>
      <c r="V31" s="42"/>
      <c r="W31" s="41"/>
      <c r="X31" s="39"/>
    </row>
    <row r="32" spans="1:24" ht="12.75" customHeight="1" x14ac:dyDescent="0.2">
      <c r="A32" s="83" t="str">
        <f t="shared" si="2"/>
        <v>26</v>
      </c>
      <c r="B32" s="86" t="str">
        <f t="shared" si="2"/>
        <v>Jack Lai</v>
      </c>
      <c r="C32" s="12">
        <v>4</v>
      </c>
      <c r="D32" s="13">
        <v>2</v>
      </c>
      <c r="E32" s="13">
        <v>1</v>
      </c>
      <c r="F32" s="14">
        <v>0</v>
      </c>
      <c r="G32" s="12">
        <v>3</v>
      </c>
      <c r="H32" s="13">
        <v>1</v>
      </c>
      <c r="I32" s="13">
        <v>1</v>
      </c>
      <c r="J32" s="14">
        <v>2</v>
      </c>
      <c r="K32" s="12">
        <v>3</v>
      </c>
      <c r="L32" s="13">
        <v>1</v>
      </c>
      <c r="M32" s="13">
        <v>1</v>
      </c>
      <c r="N32" s="14">
        <v>1</v>
      </c>
      <c r="O32" s="15">
        <v>3</v>
      </c>
      <c r="P32" s="13">
        <v>0</v>
      </c>
      <c r="Q32" s="13">
        <v>1</v>
      </c>
      <c r="R32" s="187">
        <v>2</v>
      </c>
      <c r="S32" s="17"/>
      <c r="T32" s="99"/>
      <c r="U32" s="99"/>
      <c r="V32" s="39"/>
      <c r="W32" s="39"/>
      <c r="X32" s="39"/>
    </row>
    <row r="33" spans="1:24" ht="12.75" customHeight="1" x14ac:dyDescent="0.2">
      <c r="A33" s="83" t="str">
        <f t="shared" si="2"/>
        <v>52</v>
      </c>
      <c r="B33" s="86" t="str">
        <f t="shared" si="2"/>
        <v>Fernando Chang</v>
      </c>
      <c r="C33" s="12">
        <v>4</v>
      </c>
      <c r="D33" s="13">
        <v>3</v>
      </c>
      <c r="E33" s="13">
        <v>0</v>
      </c>
      <c r="F33" s="14">
        <v>1</v>
      </c>
      <c r="G33" s="12">
        <v>4</v>
      </c>
      <c r="H33" s="13">
        <v>0</v>
      </c>
      <c r="I33" s="13">
        <v>0</v>
      </c>
      <c r="J33" s="14">
        <v>6</v>
      </c>
      <c r="K33" s="12">
        <v>3</v>
      </c>
      <c r="L33" s="13">
        <v>0</v>
      </c>
      <c r="M33" s="13">
        <v>1</v>
      </c>
      <c r="N33" s="14">
        <v>2</v>
      </c>
      <c r="O33" s="15">
        <v>4</v>
      </c>
      <c r="P33" s="13">
        <v>0</v>
      </c>
      <c r="Q33" s="13">
        <v>0</v>
      </c>
      <c r="R33" s="187">
        <v>2</v>
      </c>
      <c r="S33" s="17"/>
      <c r="T33" s="99"/>
      <c r="U33" s="99"/>
      <c r="V33" s="39"/>
      <c r="W33" s="39"/>
      <c r="X33" s="39"/>
    </row>
    <row r="34" spans="1:24" ht="12.75" customHeight="1" x14ac:dyDescent="0.2">
      <c r="A34" s="83" t="str">
        <f t="shared" si="2"/>
        <v>56</v>
      </c>
      <c r="B34" s="86" t="str">
        <f t="shared" si="2"/>
        <v>Terry Huang</v>
      </c>
      <c r="C34" s="12">
        <v>0</v>
      </c>
      <c r="D34" s="13">
        <v>0</v>
      </c>
      <c r="E34" s="13">
        <v>0</v>
      </c>
      <c r="F34" s="14">
        <v>2</v>
      </c>
      <c r="G34" s="12"/>
      <c r="H34" s="13"/>
      <c r="I34" s="13"/>
      <c r="J34" s="14"/>
      <c r="K34" s="12"/>
      <c r="L34" s="13"/>
      <c r="M34" s="13"/>
      <c r="N34" s="14"/>
      <c r="O34" s="15"/>
      <c r="P34" s="13"/>
      <c r="Q34" s="13"/>
      <c r="R34" s="187"/>
      <c r="S34" s="17"/>
      <c r="T34" s="99"/>
      <c r="U34" s="99"/>
      <c r="V34" s="39"/>
      <c r="W34" s="44"/>
      <c r="X34" s="39"/>
    </row>
    <row r="35" spans="1:24" ht="12.75" customHeight="1" x14ac:dyDescent="0.2">
      <c r="A35" s="83" t="str">
        <f t="shared" si="2"/>
        <v>55</v>
      </c>
      <c r="B35" s="86" t="str">
        <f t="shared" si="2"/>
        <v>Vincent Chiu</v>
      </c>
      <c r="C35" s="12"/>
      <c r="D35" s="13"/>
      <c r="E35" s="13"/>
      <c r="F35" s="14"/>
      <c r="G35" s="12">
        <v>0</v>
      </c>
      <c r="H35" s="13">
        <v>0</v>
      </c>
      <c r="I35" s="13">
        <v>0</v>
      </c>
      <c r="J35" s="14">
        <v>1</v>
      </c>
      <c r="K35" s="12">
        <v>0</v>
      </c>
      <c r="L35" s="13">
        <v>0</v>
      </c>
      <c r="M35" s="13">
        <v>0</v>
      </c>
      <c r="N35" s="14">
        <v>2</v>
      </c>
      <c r="O35" s="15">
        <v>4</v>
      </c>
      <c r="P35" s="13">
        <v>1</v>
      </c>
      <c r="Q35" s="13">
        <v>0</v>
      </c>
      <c r="R35" s="187">
        <v>0</v>
      </c>
      <c r="S35" s="17"/>
      <c r="T35" s="99"/>
      <c r="U35" s="99"/>
      <c r="V35" s="39"/>
      <c r="W35" s="44"/>
      <c r="X35" s="39"/>
    </row>
    <row r="36" spans="1:24" ht="12.75" customHeight="1" x14ac:dyDescent="0.2">
      <c r="A36" s="83" t="str">
        <f t="shared" si="2"/>
        <v>9</v>
      </c>
      <c r="B36" s="86" t="str">
        <f t="shared" si="2"/>
        <v>Ching-Kai Chen</v>
      </c>
      <c r="C36" s="12">
        <v>4</v>
      </c>
      <c r="D36" s="13">
        <v>3</v>
      </c>
      <c r="E36" s="13">
        <v>0</v>
      </c>
      <c r="F36" s="14">
        <v>5</v>
      </c>
      <c r="G36" s="12">
        <v>4</v>
      </c>
      <c r="H36" s="13">
        <v>2</v>
      </c>
      <c r="I36" s="13">
        <v>0</v>
      </c>
      <c r="J36" s="14">
        <v>6</v>
      </c>
      <c r="K36" s="12">
        <v>4</v>
      </c>
      <c r="L36" s="13">
        <v>3</v>
      </c>
      <c r="M36" s="13">
        <v>0</v>
      </c>
      <c r="N36" s="14">
        <v>6</v>
      </c>
      <c r="O36" s="15">
        <v>4</v>
      </c>
      <c r="P36" s="13">
        <v>2</v>
      </c>
      <c r="Q36" s="13">
        <v>0</v>
      </c>
      <c r="R36" s="187">
        <v>9</v>
      </c>
      <c r="S36" s="17" t="s">
        <v>8</v>
      </c>
      <c r="T36" s="99"/>
      <c r="U36" s="99"/>
      <c r="V36" s="39"/>
      <c r="W36" s="44"/>
      <c r="X36" s="39"/>
    </row>
    <row r="37" spans="1:24" ht="12.75" customHeight="1" x14ac:dyDescent="0.2">
      <c r="A37" s="83" t="str">
        <f t="shared" si="2"/>
        <v>7</v>
      </c>
      <c r="B37" s="86" t="str">
        <f t="shared" si="2"/>
        <v>Turle Ji</v>
      </c>
      <c r="C37" s="12">
        <v>2</v>
      </c>
      <c r="D37" s="13">
        <v>1</v>
      </c>
      <c r="E37" s="13">
        <v>0</v>
      </c>
      <c r="F37" s="14">
        <v>0</v>
      </c>
      <c r="G37" s="12">
        <v>4</v>
      </c>
      <c r="H37" s="13">
        <v>2</v>
      </c>
      <c r="I37" s="13">
        <v>0</v>
      </c>
      <c r="J37" s="14">
        <v>0</v>
      </c>
      <c r="K37" s="12">
        <v>4</v>
      </c>
      <c r="L37" s="13">
        <v>0</v>
      </c>
      <c r="M37" s="13">
        <v>0</v>
      </c>
      <c r="N37" s="14">
        <v>0</v>
      </c>
      <c r="O37" s="15"/>
      <c r="P37" s="13"/>
      <c r="Q37" s="13"/>
      <c r="R37" s="187"/>
      <c r="S37" s="17"/>
      <c r="T37" s="99"/>
      <c r="U37" s="149"/>
      <c r="V37" s="39"/>
      <c r="W37" s="44"/>
      <c r="X37" s="39"/>
    </row>
    <row r="38" spans="1:24" ht="12.75" customHeight="1" x14ac:dyDescent="0.2">
      <c r="A38" s="83" t="str">
        <f t="shared" si="2"/>
        <v>4</v>
      </c>
      <c r="B38" s="86" t="str">
        <f t="shared" si="2"/>
        <v>Poe Huang</v>
      </c>
      <c r="C38" s="12">
        <v>2</v>
      </c>
      <c r="D38" s="13">
        <v>0</v>
      </c>
      <c r="E38" s="13">
        <v>1</v>
      </c>
      <c r="F38" s="14">
        <v>0</v>
      </c>
      <c r="G38" s="12"/>
      <c r="H38" s="13"/>
      <c r="I38" s="13"/>
      <c r="J38" s="14"/>
      <c r="K38" s="12"/>
      <c r="L38" s="13"/>
      <c r="M38" s="13"/>
      <c r="N38" s="14"/>
      <c r="O38" s="15"/>
      <c r="P38" s="13"/>
      <c r="Q38" s="13"/>
      <c r="R38" s="187"/>
      <c r="S38" s="17"/>
      <c r="T38" s="149"/>
      <c r="U38" s="99"/>
      <c r="V38" s="39"/>
      <c r="W38" s="44"/>
      <c r="X38" s="39"/>
    </row>
    <row r="39" spans="1:24" ht="12.75" customHeight="1" x14ac:dyDescent="0.2">
      <c r="A39" s="83" t="str">
        <f t="shared" si="2"/>
        <v>35</v>
      </c>
      <c r="B39" s="86" t="str">
        <f t="shared" si="2"/>
        <v>Kent Gu</v>
      </c>
      <c r="C39" s="12">
        <v>4</v>
      </c>
      <c r="D39" s="13">
        <v>2</v>
      </c>
      <c r="E39" s="13">
        <v>1</v>
      </c>
      <c r="F39" s="14">
        <v>0</v>
      </c>
      <c r="G39" s="12">
        <v>4</v>
      </c>
      <c r="H39" s="13">
        <v>1</v>
      </c>
      <c r="I39" s="13">
        <v>1</v>
      </c>
      <c r="J39" s="14">
        <v>0</v>
      </c>
      <c r="K39" s="12">
        <v>4</v>
      </c>
      <c r="L39" s="13">
        <v>1</v>
      </c>
      <c r="M39" s="13">
        <v>0</v>
      </c>
      <c r="N39" s="14">
        <v>0</v>
      </c>
      <c r="O39" s="15">
        <v>4</v>
      </c>
      <c r="P39" s="13">
        <v>1</v>
      </c>
      <c r="Q39" s="13">
        <v>0</v>
      </c>
      <c r="R39" s="187">
        <v>0</v>
      </c>
      <c r="S39" s="17"/>
      <c r="T39" s="99"/>
      <c r="U39" s="99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T40" s="99"/>
      <c r="U40" s="99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T41" s="99"/>
      <c r="U41" s="99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T42" s="99"/>
      <c r="U42" s="169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T43" s="99"/>
      <c r="U43" s="99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T44" s="99"/>
      <c r="U44" s="99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T45" s="99"/>
      <c r="U45" s="99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50"/>
      <c r="E46" s="150"/>
      <c r="F46" s="14"/>
      <c r="G46" s="12"/>
      <c r="H46" s="150"/>
      <c r="I46" s="150"/>
      <c r="J46" s="14"/>
      <c r="K46" s="12"/>
      <c r="L46" s="150"/>
      <c r="M46" s="150"/>
      <c r="N46" s="14"/>
      <c r="O46" s="15"/>
      <c r="P46" s="150"/>
      <c r="Q46" s="150"/>
      <c r="R46" s="14"/>
      <c r="S46" s="17"/>
      <c r="T46" s="99"/>
      <c r="U46" s="99"/>
      <c r="V46" s="39"/>
      <c r="W46" s="39"/>
      <c r="X46" s="39"/>
    </row>
    <row r="47" spans="1:24" s="151" customFormat="1" x14ac:dyDescent="0.2">
      <c r="A47" s="83">
        <f t="shared" si="2"/>
        <v>0</v>
      </c>
      <c r="B47" s="86">
        <f t="shared" si="2"/>
        <v>0</v>
      </c>
      <c r="C47" s="12"/>
      <c r="D47" s="150"/>
      <c r="E47" s="150"/>
      <c r="F47" s="14"/>
      <c r="G47" s="12"/>
      <c r="H47" s="150"/>
      <c r="I47" s="150"/>
      <c r="J47" s="14"/>
      <c r="K47" s="12"/>
      <c r="L47" s="150"/>
      <c r="M47" s="150"/>
      <c r="N47" s="14"/>
      <c r="O47" s="15"/>
      <c r="P47" s="150"/>
      <c r="Q47" s="150"/>
      <c r="R47" s="14"/>
      <c r="S47" s="17"/>
      <c r="T47" s="99"/>
      <c r="U47" s="99"/>
      <c r="V47" s="39"/>
      <c r="W47" s="39"/>
      <c r="X47" s="39"/>
    </row>
    <row r="48" spans="1:24" s="151" customFormat="1" x14ac:dyDescent="0.2">
      <c r="A48" s="83">
        <f t="shared" si="2"/>
        <v>0</v>
      </c>
      <c r="B48" s="86">
        <f t="shared" si="2"/>
        <v>0</v>
      </c>
      <c r="C48" s="12"/>
      <c r="D48" s="150"/>
      <c r="E48" s="150"/>
      <c r="F48" s="14"/>
      <c r="G48" s="12"/>
      <c r="H48" s="150"/>
      <c r="I48" s="150"/>
      <c r="J48" s="14"/>
      <c r="K48" s="12"/>
      <c r="L48" s="150"/>
      <c r="M48" s="150"/>
      <c r="N48" s="14"/>
      <c r="O48" s="15"/>
      <c r="P48" s="150"/>
      <c r="Q48" s="150"/>
      <c r="R48" s="14"/>
      <c r="S48" s="17"/>
      <c r="T48" s="99"/>
      <c r="U48" s="99"/>
      <c r="V48" s="39"/>
      <c r="W48" s="39"/>
      <c r="X48" s="39"/>
    </row>
    <row r="49" spans="1:30" s="151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6"/>
      <c r="P49" s="117"/>
      <c r="Q49" s="117"/>
      <c r="R49" s="119"/>
      <c r="S49" s="17"/>
      <c r="T49" s="99"/>
      <c r="U49" s="99"/>
      <c r="V49" s="39"/>
      <c r="W49" s="39"/>
      <c r="X49" s="39"/>
    </row>
    <row r="50" spans="1:30" x14ac:dyDescent="0.2">
      <c r="A50" s="18" t="s">
        <v>9</v>
      </c>
      <c r="B50" s="19" t="str">
        <f>B22</f>
        <v>Leo Lin</v>
      </c>
      <c r="C50" s="20">
        <v>25</v>
      </c>
      <c r="D50" s="21">
        <v>13</v>
      </c>
      <c r="E50" s="21">
        <v>4</v>
      </c>
      <c r="F50" s="22">
        <v>9</v>
      </c>
      <c r="G50" s="20">
        <v>23</v>
      </c>
      <c r="H50" s="21">
        <v>8</v>
      </c>
      <c r="I50" s="21">
        <v>2</v>
      </c>
      <c r="J50" s="22">
        <v>16</v>
      </c>
      <c r="K50" s="20">
        <v>22</v>
      </c>
      <c r="L50" s="21">
        <v>7</v>
      </c>
      <c r="M50" s="21">
        <v>2</v>
      </c>
      <c r="N50" s="22">
        <v>14</v>
      </c>
      <c r="O50" s="20">
        <v>23</v>
      </c>
      <c r="P50" s="21">
        <v>5</v>
      </c>
      <c r="Q50" s="21">
        <v>1</v>
      </c>
      <c r="R50" s="23">
        <v>17</v>
      </c>
      <c r="S50" s="24"/>
      <c r="T50" s="99"/>
      <c r="U50" s="169"/>
      <c r="V50" s="39"/>
      <c r="W50" s="39"/>
      <c r="X50" s="39"/>
    </row>
    <row r="51" spans="1:30" x14ac:dyDescent="0.2">
      <c r="A51" s="18"/>
      <c r="B51" s="16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51" customFormat="1" ht="13.5" thickBot="1" x14ac:dyDescent="0.25">
      <c r="A53" s="18"/>
      <c r="B53" s="16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25</v>
      </c>
      <c r="D54" s="29">
        <f t="shared" si="3"/>
        <v>13</v>
      </c>
      <c r="E54" s="29">
        <f t="shared" si="3"/>
        <v>4</v>
      </c>
      <c r="F54" s="29">
        <f t="shared" si="3"/>
        <v>9</v>
      </c>
      <c r="G54" s="29">
        <f t="shared" si="3"/>
        <v>23</v>
      </c>
      <c r="H54" s="29">
        <f t="shared" si="3"/>
        <v>8</v>
      </c>
      <c r="I54" s="29">
        <f t="shared" si="3"/>
        <v>2</v>
      </c>
      <c r="J54" s="29">
        <f t="shared" si="3"/>
        <v>16</v>
      </c>
      <c r="K54" s="29">
        <f t="shared" si="3"/>
        <v>22</v>
      </c>
      <c r="L54" s="29">
        <f t="shared" si="3"/>
        <v>7</v>
      </c>
      <c r="M54" s="29">
        <f t="shared" si="3"/>
        <v>2</v>
      </c>
      <c r="N54" s="29">
        <f t="shared" si="3"/>
        <v>14</v>
      </c>
      <c r="O54" s="29">
        <f t="shared" si="3"/>
        <v>23</v>
      </c>
      <c r="P54" s="29">
        <f t="shared" si="3"/>
        <v>5</v>
      </c>
      <c r="Q54" s="29">
        <f t="shared" si="3"/>
        <v>1</v>
      </c>
      <c r="R54" s="29">
        <f t="shared" si="3"/>
        <v>17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129</v>
      </c>
      <c r="D55" s="30">
        <f>SUM(P27,D54)</f>
        <v>78</v>
      </c>
      <c r="E55" s="30">
        <f>SUM(Q27,E54)</f>
        <v>18</v>
      </c>
      <c r="F55" s="30">
        <f>SUM(R27,F54)</f>
        <v>43</v>
      </c>
      <c r="G55" s="30">
        <f t="shared" ref="G55:R55" si="4">SUM(C55,G54)</f>
        <v>152</v>
      </c>
      <c r="H55" s="30">
        <f t="shared" si="4"/>
        <v>86</v>
      </c>
      <c r="I55" s="30">
        <f t="shared" si="4"/>
        <v>20</v>
      </c>
      <c r="J55" s="30">
        <f t="shared" si="4"/>
        <v>59</v>
      </c>
      <c r="K55" s="30">
        <f t="shared" si="4"/>
        <v>174</v>
      </c>
      <c r="L55" s="30">
        <f t="shared" si="4"/>
        <v>93</v>
      </c>
      <c r="M55" s="30">
        <f t="shared" si="4"/>
        <v>22</v>
      </c>
      <c r="N55" s="30">
        <f t="shared" si="4"/>
        <v>73</v>
      </c>
      <c r="O55" s="31">
        <f t="shared" si="4"/>
        <v>197</v>
      </c>
      <c r="P55" s="30">
        <f t="shared" si="4"/>
        <v>98</v>
      </c>
      <c r="Q55" s="30">
        <f t="shared" si="4"/>
        <v>23</v>
      </c>
      <c r="R55" s="32">
        <f t="shared" si="4"/>
        <v>90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8"/>
      <c r="D57" s="199"/>
      <c r="E57" s="200"/>
      <c r="F57" s="49"/>
      <c r="G57" s="198"/>
      <c r="H57" s="199"/>
      <c r="I57" s="200"/>
      <c r="J57" s="49"/>
      <c r="K57" s="198"/>
      <c r="L57" s="199"/>
      <c r="M57" s="204"/>
      <c r="N57" s="50"/>
      <c r="O57" s="51" t="s">
        <v>14</v>
      </c>
      <c r="P57" s="52"/>
      <c r="Q57" s="4"/>
      <c r="R57" s="53">
        <f>SUM(F1,J1,N1,R1,F29,J29,N29,R29,F57,J57,N57)</f>
        <v>30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390</v>
      </c>
      <c r="AB58" s="57" t="s">
        <v>34</v>
      </c>
      <c r="AC58" s="57" t="s">
        <v>22</v>
      </c>
      <c r="AD58" s="104" t="s">
        <v>46</v>
      </c>
    </row>
    <row r="59" spans="1:30" ht="13.5" thickTop="1" x14ac:dyDescent="0.2">
      <c r="A59" s="83" t="str">
        <f t="shared" ref="A59:A76" si="5">A3</f>
        <v>21</v>
      </c>
      <c r="B59" s="86" t="str">
        <f t="shared" ref="B59:B76" si="6">B31</f>
        <v>Rock Kuo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34</v>
      </c>
      <c r="P59" s="88">
        <f>SUM(D3,H3,L3,P3,D31,H31,L31,P31,D59,H59,L59)</f>
        <v>20</v>
      </c>
      <c r="Q59" s="88">
        <f>SUM(E3,I3,M3,Q3,E31,I31,M31,Q31,E59,I59,M59)</f>
        <v>3</v>
      </c>
      <c r="R59" s="89">
        <f>SUM(F3,J3,N3,R3,F31,J31,N31,R31,F59,J59,N59)</f>
        <v>16</v>
      </c>
      <c r="S59" s="84">
        <f>IF(O59=0,0,AVERAGE(P59/O59))</f>
        <v>0.58823529411764708</v>
      </c>
      <c r="U59" s="43" t="s">
        <v>133</v>
      </c>
      <c r="V59" s="86" t="s">
        <v>190</v>
      </c>
      <c r="W59" s="59">
        <v>16</v>
      </c>
      <c r="X59" s="59">
        <v>16</v>
      </c>
      <c r="Y59" s="60">
        <v>0.58823529411764708</v>
      </c>
      <c r="Z59" s="60" t="s">
        <v>114</v>
      </c>
      <c r="AA59" s="60">
        <v>2</v>
      </c>
      <c r="AB59" s="60" t="s">
        <v>114</v>
      </c>
      <c r="AC59" s="59">
        <v>8</v>
      </c>
      <c r="AD59" s="105">
        <v>0.58823529411764708</v>
      </c>
    </row>
    <row r="60" spans="1:30" x14ac:dyDescent="0.2">
      <c r="A60" s="83" t="str">
        <f t="shared" si="5"/>
        <v>26</v>
      </c>
      <c r="B60" s="86" t="str">
        <f t="shared" si="6"/>
        <v>Jack Lai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27</v>
      </c>
      <c r="P60" s="56">
        <f t="shared" si="7"/>
        <v>12</v>
      </c>
      <c r="Q60" s="56">
        <f t="shared" si="7"/>
        <v>6</v>
      </c>
      <c r="R60" s="91">
        <f t="shared" si="7"/>
        <v>7</v>
      </c>
      <c r="S60" s="85">
        <f t="shared" ref="S60:S76" si="8">IF(O60=0,0,AVERAGE(P60/O60))</f>
        <v>0.44444444444444442</v>
      </c>
      <c r="U60" s="43" t="s">
        <v>129</v>
      </c>
      <c r="V60" s="86" t="s">
        <v>186</v>
      </c>
      <c r="W60" s="59">
        <v>7</v>
      </c>
      <c r="X60" s="59">
        <v>7</v>
      </c>
      <c r="Y60" s="60">
        <v>0.44444444444444442</v>
      </c>
      <c r="Z60" s="60" t="s">
        <v>114</v>
      </c>
      <c r="AA60" s="60">
        <v>0.875</v>
      </c>
      <c r="AB60" s="60" t="s">
        <v>114</v>
      </c>
      <c r="AC60" s="59">
        <v>8</v>
      </c>
      <c r="AD60" s="105">
        <v>0.44444444444444442</v>
      </c>
    </row>
    <row r="61" spans="1:30" x14ac:dyDescent="0.2">
      <c r="A61" s="83" t="str">
        <f t="shared" si="5"/>
        <v>52</v>
      </c>
      <c r="B61" s="86" t="str">
        <f t="shared" si="6"/>
        <v>Fernando Chang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28</v>
      </c>
      <c r="P61" s="56">
        <f t="shared" si="9"/>
        <v>11</v>
      </c>
      <c r="Q61" s="56">
        <f t="shared" si="9"/>
        <v>2</v>
      </c>
      <c r="R61" s="91">
        <f t="shared" si="9"/>
        <v>15</v>
      </c>
      <c r="S61" s="85">
        <f t="shared" si="8"/>
        <v>0.39285714285714285</v>
      </c>
      <c r="U61" s="43" t="s">
        <v>149</v>
      </c>
      <c r="V61" s="86" t="s">
        <v>189</v>
      </c>
      <c r="W61" s="59">
        <v>15</v>
      </c>
      <c r="X61" s="59">
        <v>15</v>
      </c>
      <c r="Y61" s="60">
        <v>0.39285714285714285</v>
      </c>
      <c r="Z61" s="60" t="s">
        <v>114</v>
      </c>
      <c r="AA61" s="60">
        <v>1.875</v>
      </c>
      <c r="AB61" s="60" t="s">
        <v>114</v>
      </c>
      <c r="AC61" s="59">
        <v>8</v>
      </c>
      <c r="AD61" s="105">
        <v>0.39285714285714285</v>
      </c>
    </row>
    <row r="62" spans="1:30" x14ac:dyDescent="0.2">
      <c r="A62" s="83" t="str">
        <f t="shared" si="5"/>
        <v>56</v>
      </c>
      <c r="B62" s="86" t="str">
        <f t="shared" si="6"/>
        <v>Terry Huang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4</v>
      </c>
      <c r="P62" s="56">
        <f t="shared" si="10"/>
        <v>0</v>
      </c>
      <c r="Q62" s="56">
        <f t="shared" si="10"/>
        <v>2</v>
      </c>
      <c r="R62" s="91">
        <f t="shared" si="10"/>
        <v>3</v>
      </c>
      <c r="S62" s="85">
        <f t="shared" si="8"/>
        <v>0</v>
      </c>
      <c r="U62" s="43" t="s">
        <v>187</v>
      </c>
      <c r="V62" s="86" t="s">
        <v>188</v>
      </c>
      <c r="W62" s="59">
        <v>3</v>
      </c>
      <c r="X62" s="59">
        <v>3</v>
      </c>
      <c r="Y62" s="60">
        <v>0</v>
      </c>
      <c r="Z62" s="60" t="s">
        <v>164</v>
      </c>
      <c r="AA62" s="60">
        <v>0.6</v>
      </c>
      <c r="AB62" s="60" t="s">
        <v>114</v>
      </c>
      <c r="AC62" s="59">
        <v>5</v>
      </c>
      <c r="AD62" s="105">
        <v>0</v>
      </c>
    </row>
    <row r="63" spans="1:30" x14ac:dyDescent="0.2">
      <c r="A63" s="83" t="str">
        <f t="shared" si="5"/>
        <v>55</v>
      </c>
      <c r="B63" s="86" t="str">
        <f t="shared" si="6"/>
        <v>Vincent Chiu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11</v>
      </c>
      <c r="P63" s="56">
        <f t="shared" si="11"/>
        <v>7</v>
      </c>
      <c r="Q63" s="56">
        <f t="shared" si="11"/>
        <v>1</v>
      </c>
      <c r="R63" s="91">
        <f t="shared" si="11"/>
        <v>6</v>
      </c>
      <c r="S63" s="85">
        <f t="shared" si="8"/>
        <v>0.63636363636363635</v>
      </c>
      <c r="U63" s="43" t="s">
        <v>146</v>
      </c>
      <c r="V63" s="86" t="s">
        <v>211</v>
      </c>
      <c r="W63" s="59">
        <v>6</v>
      </c>
      <c r="X63" s="59">
        <v>6</v>
      </c>
      <c r="Y63" s="60">
        <v>0.63636363636363635</v>
      </c>
      <c r="Z63" s="60" t="s">
        <v>164</v>
      </c>
      <c r="AA63" s="60">
        <v>1</v>
      </c>
      <c r="AB63" s="60" t="s">
        <v>114</v>
      </c>
      <c r="AC63" s="59">
        <v>6</v>
      </c>
      <c r="AD63" s="105">
        <v>0.35</v>
      </c>
    </row>
    <row r="64" spans="1:30" x14ac:dyDescent="0.2">
      <c r="A64" s="83" t="str">
        <f t="shared" si="5"/>
        <v>9</v>
      </c>
      <c r="B64" s="86" t="str">
        <f t="shared" si="6"/>
        <v>Ching-Kai Chen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34</v>
      </c>
      <c r="P64" s="56">
        <f t="shared" si="12"/>
        <v>23</v>
      </c>
      <c r="Q64" s="56">
        <f t="shared" si="12"/>
        <v>1</v>
      </c>
      <c r="R64" s="91">
        <f t="shared" si="12"/>
        <v>39</v>
      </c>
      <c r="S64" s="85">
        <f t="shared" si="8"/>
        <v>0.67647058823529416</v>
      </c>
      <c r="U64" s="43" t="s">
        <v>128</v>
      </c>
      <c r="V64" s="86" t="s">
        <v>340</v>
      </c>
      <c r="W64" s="59">
        <v>39</v>
      </c>
      <c r="X64" s="59">
        <v>39</v>
      </c>
      <c r="Y64" s="60">
        <v>0.67647058823529416</v>
      </c>
      <c r="Z64" s="60" t="s">
        <v>114</v>
      </c>
      <c r="AA64" s="60">
        <v>4.875</v>
      </c>
      <c r="AB64" s="60" t="s">
        <v>114</v>
      </c>
      <c r="AC64" s="59">
        <v>8</v>
      </c>
      <c r="AD64" s="105">
        <v>0.67647058823529416</v>
      </c>
    </row>
    <row r="65" spans="1:30" x14ac:dyDescent="0.2">
      <c r="A65" s="83" t="str">
        <f t="shared" si="5"/>
        <v>7</v>
      </c>
      <c r="B65" s="86" t="str">
        <f t="shared" si="6"/>
        <v>Turle Ji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26</v>
      </c>
      <c r="P65" s="56">
        <f t="shared" si="13"/>
        <v>12</v>
      </c>
      <c r="Q65" s="56">
        <f t="shared" si="13"/>
        <v>3</v>
      </c>
      <c r="R65" s="91">
        <f t="shared" si="13"/>
        <v>0</v>
      </c>
      <c r="S65" s="85">
        <f t="shared" si="8"/>
        <v>0.46153846153846156</v>
      </c>
      <c r="U65" s="43" t="s">
        <v>132</v>
      </c>
      <c r="V65" s="86" t="s">
        <v>341</v>
      </c>
      <c r="W65" s="59">
        <v>0</v>
      </c>
      <c r="X65" s="59" t="s">
        <v>391</v>
      </c>
      <c r="Y65" s="60">
        <v>0.46153846153846156</v>
      </c>
      <c r="Z65" s="60" t="s">
        <v>114</v>
      </c>
      <c r="AA65" s="60">
        <v>0</v>
      </c>
      <c r="AB65" s="60" t="s">
        <v>114</v>
      </c>
      <c r="AC65" s="59">
        <v>7</v>
      </c>
      <c r="AD65" s="105">
        <v>0.46153846153846156</v>
      </c>
    </row>
    <row r="66" spans="1:30" x14ac:dyDescent="0.2">
      <c r="A66" s="83" t="str">
        <f t="shared" si="5"/>
        <v>4</v>
      </c>
      <c r="B66" s="86" t="str">
        <f t="shared" si="6"/>
        <v>Poe Huang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10</v>
      </c>
      <c r="P66" s="56">
        <f t="shared" si="14"/>
        <v>4</v>
      </c>
      <c r="Q66" s="56">
        <f t="shared" si="14"/>
        <v>3</v>
      </c>
      <c r="R66" s="91">
        <f t="shared" si="14"/>
        <v>4</v>
      </c>
      <c r="S66" s="85">
        <f t="shared" si="8"/>
        <v>0.4</v>
      </c>
      <c r="U66" s="43" t="s">
        <v>140</v>
      </c>
      <c r="V66" s="86" t="s">
        <v>342</v>
      </c>
      <c r="W66" s="59">
        <v>4</v>
      </c>
      <c r="X66" s="59">
        <v>4</v>
      </c>
      <c r="Y66" s="60">
        <v>0.4</v>
      </c>
      <c r="Z66" s="60" t="s">
        <v>164</v>
      </c>
      <c r="AA66" s="60">
        <v>0.8</v>
      </c>
      <c r="AB66" s="60" t="s">
        <v>114</v>
      </c>
      <c r="AC66" s="59">
        <v>5</v>
      </c>
      <c r="AD66" s="105">
        <v>0.2</v>
      </c>
    </row>
    <row r="67" spans="1:30" x14ac:dyDescent="0.2">
      <c r="A67" s="83" t="str">
        <f t="shared" si="5"/>
        <v>35</v>
      </c>
      <c r="B67" s="86" t="str">
        <f t="shared" si="6"/>
        <v>Kent Gu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23</v>
      </c>
      <c r="P67" s="56">
        <f t="shared" si="15"/>
        <v>9</v>
      </c>
      <c r="Q67" s="56">
        <f t="shared" si="15"/>
        <v>2</v>
      </c>
      <c r="R67" s="91">
        <f t="shared" si="15"/>
        <v>0</v>
      </c>
      <c r="S67" s="85">
        <f t="shared" si="8"/>
        <v>0.39130434782608697</v>
      </c>
      <c r="U67" s="43" t="s">
        <v>144</v>
      </c>
      <c r="V67" s="86" t="s">
        <v>378</v>
      </c>
      <c r="W67" s="59">
        <v>0</v>
      </c>
      <c r="X67" s="59" t="s">
        <v>391</v>
      </c>
      <c r="Y67" s="60">
        <v>0.39130434782608697</v>
      </c>
      <c r="Z67" s="60" t="s">
        <v>114</v>
      </c>
      <c r="AA67" s="60">
        <v>0</v>
      </c>
      <c r="AB67" s="60" t="s">
        <v>114</v>
      </c>
      <c r="AC67" s="59">
        <v>7</v>
      </c>
      <c r="AD67" s="105">
        <v>0.39130434782608697</v>
      </c>
    </row>
    <row r="68" spans="1:30" x14ac:dyDescent="0.2">
      <c r="A68" s="83">
        <f t="shared" si="5"/>
        <v>0</v>
      </c>
      <c r="B68" s="86">
        <f t="shared" si="6"/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0</v>
      </c>
      <c r="P68" s="56">
        <f t="shared" si="16"/>
        <v>0</v>
      </c>
      <c r="Q68" s="56">
        <f t="shared" si="16"/>
        <v>0</v>
      </c>
      <c r="R68" s="91">
        <f t="shared" si="16"/>
        <v>0</v>
      </c>
      <c r="S68" s="85">
        <f t="shared" si="8"/>
        <v>0</v>
      </c>
      <c r="U68" s="43">
        <v>0</v>
      </c>
      <c r="V68" s="86">
        <v>0</v>
      </c>
      <c r="W68" s="59">
        <v>0</v>
      </c>
      <c r="X68" s="59" t="s">
        <v>391</v>
      </c>
      <c r="Y68" s="60">
        <v>0</v>
      </c>
      <c r="Z68" s="60" t="s">
        <v>164</v>
      </c>
      <c r="AA68" s="60">
        <v>0</v>
      </c>
      <c r="AB68" s="60" t="s">
        <v>161</v>
      </c>
      <c r="AC68" s="59">
        <v>0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>
        <v>0</v>
      </c>
      <c r="V69" s="86">
        <v>0</v>
      </c>
      <c r="W69" s="59">
        <v>0</v>
      </c>
      <c r="X69" s="59" t="s">
        <v>391</v>
      </c>
      <c r="Y69" s="60">
        <v>0</v>
      </c>
      <c r="Z69" s="60" t="s">
        <v>164</v>
      </c>
      <c r="AA69" s="60">
        <v>0</v>
      </c>
      <c r="AB69" s="60" t="s">
        <v>161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391</v>
      </c>
      <c r="Y70" s="60">
        <v>0</v>
      </c>
      <c r="Z70" s="60" t="s">
        <v>164</v>
      </c>
      <c r="AA70" s="60">
        <v>0</v>
      </c>
      <c r="AB70" s="60" t="s">
        <v>161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391</v>
      </c>
      <c r="Y71" s="60">
        <v>0</v>
      </c>
      <c r="Z71" s="60" t="s">
        <v>164</v>
      </c>
      <c r="AA71" s="60">
        <v>0</v>
      </c>
      <c r="AB71" s="60" t="s">
        <v>161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391</v>
      </c>
      <c r="Y72" s="60">
        <v>0</v>
      </c>
      <c r="Z72" s="60" t="s">
        <v>164</v>
      </c>
      <c r="AA72" s="60">
        <v>0</v>
      </c>
      <c r="AB72" s="60" t="s">
        <v>161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391</v>
      </c>
      <c r="Y73" s="60">
        <v>0</v>
      </c>
      <c r="Z73" s="60" t="s">
        <v>164</v>
      </c>
      <c r="AA73" s="60">
        <v>0</v>
      </c>
      <c r="AB73" s="60" t="s">
        <v>161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7"/>
      <c r="D74" s="158"/>
      <c r="E74" s="158"/>
      <c r="F74" s="159"/>
      <c r="G74" s="157"/>
      <c r="H74" s="158"/>
      <c r="I74" s="158"/>
      <c r="J74" s="159"/>
      <c r="K74" s="157"/>
      <c r="L74" s="158"/>
      <c r="M74" s="158"/>
      <c r="N74" s="15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391</v>
      </c>
      <c r="Y74" s="60">
        <v>0</v>
      </c>
      <c r="Z74" s="60" t="s">
        <v>164</v>
      </c>
      <c r="AA74" s="60">
        <v>0</v>
      </c>
      <c r="AB74" s="60" t="s">
        <v>161</v>
      </c>
      <c r="AC74" s="59">
        <v>0</v>
      </c>
      <c r="AD74" s="105">
        <v>0</v>
      </c>
    </row>
    <row r="75" spans="1:30" s="151" customFormat="1" x14ac:dyDescent="0.2">
      <c r="A75" s="83">
        <f t="shared" si="5"/>
        <v>0</v>
      </c>
      <c r="B75" s="86">
        <f t="shared" si="6"/>
        <v>0</v>
      </c>
      <c r="C75" s="12"/>
      <c r="D75" s="150"/>
      <c r="E75" s="150"/>
      <c r="F75" s="14"/>
      <c r="G75" s="12"/>
      <c r="H75" s="150"/>
      <c r="I75" s="150"/>
      <c r="J75" s="14"/>
      <c r="K75" s="12"/>
      <c r="L75" s="150"/>
      <c r="M75" s="15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391</v>
      </c>
      <c r="Y75" s="60">
        <v>0</v>
      </c>
      <c r="Z75" s="60" t="s">
        <v>164</v>
      </c>
      <c r="AA75" s="60">
        <v>0</v>
      </c>
      <c r="AB75" s="60" t="s">
        <v>161</v>
      </c>
      <c r="AC75" s="59">
        <v>0</v>
      </c>
      <c r="AD75" s="105">
        <v>0</v>
      </c>
    </row>
    <row r="76" spans="1:30" s="151" customFormat="1" x14ac:dyDescent="0.2">
      <c r="A76" s="83">
        <f t="shared" si="5"/>
        <v>0</v>
      </c>
      <c r="B76" s="86">
        <f t="shared" si="6"/>
        <v>0</v>
      </c>
      <c r="C76" s="12"/>
      <c r="D76" s="150"/>
      <c r="E76" s="150"/>
      <c r="F76" s="14"/>
      <c r="G76" s="12"/>
      <c r="H76" s="150"/>
      <c r="I76" s="150"/>
      <c r="J76" s="14"/>
      <c r="K76" s="12"/>
      <c r="L76" s="150"/>
      <c r="M76" s="15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391</v>
      </c>
      <c r="Y76" s="60">
        <v>0</v>
      </c>
      <c r="Z76" s="60" t="s">
        <v>164</v>
      </c>
      <c r="AA76" s="60">
        <v>0</v>
      </c>
      <c r="AB76" s="60" t="s">
        <v>161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Leo Lin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197</v>
      </c>
      <c r="P78" s="21">
        <f t="shared" si="25"/>
        <v>98</v>
      </c>
      <c r="Q78" s="162">
        <f t="shared" si="25"/>
        <v>23</v>
      </c>
      <c r="R78" s="161"/>
      <c r="S78" s="163">
        <f>SUM(Q78/O78)</f>
        <v>0.116751269035533</v>
      </c>
      <c r="V78" s="56" t="s">
        <v>23</v>
      </c>
      <c r="W78" s="59">
        <v>90</v>
      </c>
      <c r="X78" s="59">
        <v>90</v>
      </c>
      <c r="Y78" s="61"/>
      <c r="Z78" s="61"/>
      <c r="AA78" s="61"/>
      <c r="AB78" s="61"/>
      <c r="AC78" s="62"/>
    </row>
    <row r="79" spans="1:30" x14ac:dyDescent="0.2">
      <c r="A79" s="11"/>
      <c r="B79" s="16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64" t="e">
        <f>SUM(Q79/O79)</f>
        <v>#DIV/0!</v>
      </c>
      <c r="V79" s="67" t="s">
        <v>24</v>
      </c>
      <c r="W79" s="62"/>
      <c r="X79" s="62"/>
      <c r="Y79" s="68">
        <v>0.67647058823529416</v>
      </c>
      <c r="Z79" s="68"/>
      <c r="AA79" s="68">
        <v>4.875</v>
      </c>
      <c r="AB79" s="68"/>
      <c r="AC79" s="62"/>
    </row>
    <row r="80" spans="1:30" x14ac:dyDescent="0.2">
      <c r="A80" s="11"/>
      <c r="B80" s="160">
        <f>B52</f>
        <v>0</v>
      </c>
      <c r="C80" s="12"/>
      <c r="D80" s="150"/>
      <c r="E80" s="150"/>
      <c r="F80" s="14"/>
      <c r="G80" s="12"/>
      <c r="H80" s="150"/>
      <c r="I80" s="150"/>
      <c r="J80" s="14"/>
      <c r="K80" s="12"/>
      <c r="L80" s="150"/>
      <c r="M80" s="15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51" customFormat="1" ht="13.5" thickBot="1" x14ac:dyDescent="0.25">
      <c r="A81" s="179"/>
      <c r="B81" s="160">
        <f>B53</f>
        <v>0</v>
      </c>
      <c r="C81" s="181"/>
      <c r="D81" s="182"/>
      <c r="E81" s="182"/>
      <c r="F81" s="183"/>
      <c r="G81" s="181"/>
      <c r="H81" s="182"/>
      <c r="I81" s="182"/>
      <c r="J81" s="183"/>
      <c r="K81" s="181"/>
      <c r="L81" s="182"/>
      <c r="M81" s="182"/>
      <c r="N81" s="183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5" t="e">
        <f>SUM(Q81/O81)</f>
        <v>#DIV/0!</v>
      </c>
      <c r="V81" s="67"/>
      <c r="W81" s="180"/>
      <c r="X81" s="180"/>
      <c r="Y81" s="68"/>
      <c r="Z81" s="68"/>
      <c r="AA81" s="68"/>
      <c r="AB81" s="68"/>
      <c r="AC81" s="180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197</v>
      </c>
      <c r="P82" s="29">
        <f t="shared" si="26"/>
        <v>98</v>
      </c>
      <c r="Q82" s="29">
        <f t="shared" si="26"/>
        <v>23</v>
      </c>
      <c r="R82" s="29">
        <f t="shared" si="26"/>
        <v>90</v>
      </c>
      <c r="S82" s="69">
        <f>AVERAGE(P82/O82)</f>
        <v>0.49746192893401014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197</v>
      </c>
      <c r="D83" s="29">
        <f>SUM(P55,D82)</f>
        <v>98</v>
      </c>
      <c r="E83" s="29">
        <f>SUM(Q55,E82)</f>
        <v>23</v>
      </c>
      <c r="F83" s="29">
        <f>SUM(R55,F82)</f>
        <v>90</v>
      </c>
      <c r="G83" s="29">
        <f t="shared" ref="G83:M83" si="27">SUM(C83,G82)</f>
        <v>197</v>
      </c>
      <c r="H83" s="29">
        <f t="shared" si="27"/>
        <v>98</v>
      </c>
      <c r="I83" s="29">
        <f t="shared" si="27"/>
        <v>23</v>
      </c>
      <c r="J83" s="29">
        <f t="shared" si="27"/>
        <v>90</v>
      </c>
      <c r="K83" s="29">
        <f t="shared" si="27"/>
        <v>197</v>
      </c>
      <c r="L83" s="29">
        <f t="shared" si="27"/>
        <v>98</v>
      </c>
      <c r="M83" s="29">
        <f t="shared" si="27"/>
        <v>23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0.43678160919540232</v>
      </c>
      <c r="V84" s="201" t="s">
        <v>25</v>
      </c>
      <c r="W84" s="202"/>
      <c r="X84" s="203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4.2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8</v>
      </c>
      <c r="E86" s="73" t="s">
        <v>32</v>
      </c>
      <c r="S86" s="140"/>
      <c r="V86" s="77" t="s">
        <v>29</v>
      </c>
      <c r="W86" s="61" t="s">
        <v>191</v>
      </c>
      <c r="X86" s="79">
        <v>0.88324873096446699</v>
      </c>
      <c r="Y86" s="62" t="s">
        <v>114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67" t="e">
        <v>#DIV/0!</v>
      </c>
      <c r="Y87" s="62" t="s">
        <v>165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7" t="e">
        <v>#DIV/0!</v>
      </c>
      <c r="Y88" s="62" t="s">
        <v>165</v>
      </c>
    </row>
    <row r="89" spans="1:29" x14ac:dyDescent="0.2">
      <c r="V89" s="80" t="s">
        <v>29</v>
      </c>
      <c r="W89" s="81">
        <v>0</v>
      </c>
      <c r="X89" s="82" t="e">
        <v>#DIV/0!</v>
      </c>
      <c r="Y89" s="180" t="s">
        <v>165</v>
      </c>
    </row>
  </sheetData>
  <sheetProtection sheet="1" objects="1" scenarios="1"/>
  <sortState ref="T33:T46">
    <sortCondition ref="T33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18" priority="5" stopIfTrue="1" operator="equal">
      <formula>$Y$79</formula>
    </cfRule>
  </conditionalFormatting>
  <conditionalFormatting sqref="AA59:AB74 AA77:AB77">
    <cfRule type="cellIs" dxfId="17" priority="6" stopIfTrue="1" operator="equal">
      <formula>$AA$79</formula>
    </cfRule>
  </conditionalFormatting>
  <conditionalFormatting sqref="Y75:Z75">
    <cfRule type="cellIs" dxfId="16" priority="3" stopIfTrue="1" operator="equal">
      <formula>$Y$79</formula>
    </cfRule>
  </conditionalFormatting>
  <conditionalFormatting sqref="AA75:AB75">
    <cfRule type="cellIs" dxfId="15" priority="4" stopIfTrue="1" operator="equal">
      <formula>$AA$79</formula>
    </cfRule>
  </conditionalFormatting>
  <conditionalFormatting sqref="Y76:Z76">
    <cfRule type="cellIs" dxfId="14" priority="1" stopIfTrue="1" operator="equal">
      <formula>$Y$79</formula>
    </cfRule>
  </conditionalFormatting>
  <conditionalFormatting sqref="AA76:AB76">
    <cfRule type="cellIs" dxfId="13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98" t="s">
        <v>40</v>
      </c>
      <c r="D1" s="199"/>
      <c r="E1" s="200"/>
      <c r="F1" s="4">
        <v>10</v>
      </c>
      <c r="G1" s="198" t="s">
        <v>81</v>
      </c>
      <c r="H1" s="199"/>
      <c r="I1" s="200"/>
      <c r="J1" s="4">
        <v>14</v>
      </c>
      <c r="K1" s="198" t="s">
        <v>220</v>
      </c>
      <c r="L1" s="199"/>
      <c r="M1" s="200"/>
      <c r="N1" s="4">
        <v>4</v>
      </c>
      <c r="O1" s="198" t="s">
        <v>219</v>
      </c>
      <c r="P1" s="199"/>
      <c r="Q1" s="200"/>
      <c r="R1" s="5">
        <v>9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146</v>
      </c>
      <c r="B3" s="86" t="s">
        <v>69</v>
      </c>
      <c r="C3" s="12">
        <v>2</v>
      </c>
      <c r="D3" s="13">
        <v>0</v>
      </c>
      <c r="E3" s="13">
        <v>2</v>
      </c>
      <c r="F3" s="14">
        <v>4</v>
      </c>
      <c r="G3" s="127">
        <v>3</v>
      </c>
      <c r="H3" s="128">
        <v>0</v>
      </c>
      <c r="I3" s="128">
        <v>1</v>
      </c>
      <c r="J3" s="129">
        <v>3</v>
      </c>
      <c r="K3" s="127"/>
      <c r="L3" s="128"/>
      <c r="M3" s="128"/>
      <c r="N3" s="129"/>
      <c r="O3" s="12">
        <v>4</v>
      </c>
      <c r="P3" s="13">
        <v>2</v>
      </c>
      <c r="Q3" s="13">
        <v>1</v>
      </c>
      <c r="R3" s="14">
        <v>1</v>
      </c>
      <c r="S3" s="17"/>
    </row>
    <row r="4" spans="1:19" x14ac:dyDescent="0.2">
      <c r="A4" s="83" t="s">
        <v>132</v>
      </c>
      <c r="B4" s="86" t="s">
        <v>379</v>
      </c>
      <c r="C4" s="12">
        <v>1</v>
      </c>
      <c r="D4" s="13">
        <v>0</v>
      </c>
      <c r="E4" s="13">
        <v>1</v>
      </c>
      <c r="F4" s="14">
        <v>0</v>
      </c>
      <c r="G4" s="127"/>
      <c r="H4" s="128"/>
      <c r="I4" s="128"/>
      <c r="J4" s="129"/>
      <c r="K4" s="127">
        <v>3</v>
      </c>
      <c r="L4" s="128">
        <v>0</v>
      </c>
      <c r="M4" s="128">
        <v>3</v>
      </c>
      <c r="N4" s="129">
        <v>0</v>
      </c>
      <c r="O4" s="12"/>
      <c r="P4" s="13"/>
      <c r="Q4" s="13"/>
      <c r="R4" s="14"/>
      <c r="S4" s="17"/>
    </row>
    <row r="5" spans="1:19" x14ac:dyDescent="0.2">
      <c r="A5" s="83" t="s">
        <v>128</v>
      </c>
      <c r="B5" s="86" t="s">
        <v>380</v>
      </c>
      <c r="C5" s="12">
        <v>1</v>
      </c>
      <c r="D5" s="13">
        <v>0</v>
      </c>
      <c r="E5" s="13">
        <v>0</v>
      </c>
      <c r="F5" s="14">
        <v>0</v>
      </c>
      <c r="G5" s="127"/>
      <c r="H5" s="128"/>
      <c r="I5" s="128"/>
      <c r="J5" s="129"/>
      <c r="K5" s="127"/>
      <c r="L5" s="128"/>
      <c r="M5" s="128"/>
      <c r="N5" s="129"/>
      <c r="O5" s="12"/>
      <c r="P5" s="13"/>
      <c r="Q5" s="13"/>
      <c r="R5" s="14"/>
      <c r="S5" s="17"/>
    </row>
    <row r="6" spans="1:19" x14ac:dyDescent="0.2">
      <c r="A6" s="83" t="s">
        <v>245</v>
      </c>
      <c r="B6" s="86" t="s">
        <v>88</v>
      </c>
      <c r="C6" s="12">
        <v>3</v>
      </c>
      <c r="D6" s="13">
        <v>0</v>
      </c>
      <c r="E6" s="13">
        <v>1</v>
      </c>
      <c r="F6" s="14">
        <v>0</v>
      </c>
      <c r="G6" s="127">
        <v>3</v>
      </c>
      <c r="H6" s="128">
        <v>0</v>
      </c>
      <c r="I6" s="128">
        <v>2</v>
      </c>
      <c r="J6" s="129">
        <v>2</v>
      </c>
      <c r="K6" s="127">
        <v>3</v>
      </c>
      <c r="L6" s="128">
        <v>1</v>
      </c>
      <c r="M6" s="128">
        <v>2</v>
      </c>
      <c r="N6" s="129">
        <v>3</v>
      </c>
      <c r="O6" s="12">
        <v>4</v>
      </c>
      <c r="P6" s="13">
        <v>0</v>
      </c>
      <c r="Q6" s="13">
        <v>2</v>
      </c>
      <c r="R6" s="14">
        <v>2</v>
      </c>
      <c r="S6" s="17" t="s">
        <v>8</v>
      </c>
    </row>
    <row r="7" spans="1:19" x14ac:dyDescent="0.2">
      <c r="A7" s="83" t="s">
        <v>134</v>
      </c>
      <c r="B7" s="86" t="s">
        <v>322</v>
      </c>
      <c r="C7" s="12">
        <v>3</v>
      </c>
      <c r="D7" s="13">
        <v>0</v>
      </c>
      <c r="E7" s="13">
        <v>3</v>
      </c>
      <c r="F7" s="14">
        <v>0</v>
      </c>
      <c r="G7" s="127">
        <v>3</v>
      </c>
      <c r="H7" s="128">
        <v>0</v>
      </c>
      <c r="I7" s="128">
        <v>3</v>
      </c>
      <c r="J7" s="129">
        <v>1</v>
      </c>
      <c r="K7" s="127">
        <v>4</v>
      </c>
      <c r="L7" s="128">
        <v>2</v>
      </c>
      <c r="M7" s="128">
        <v>1</v>
      </c>
      <c r="N7" s="129">
        <v>2</v>
      </c>
      <c r="O7" s="12">
        <v>4</v>
      </c>
      <c r="P7" s="13">
        <v>2</v>
      </c>
      <c r="Q7" s="13">
        <v>2</v>
      </c>
      <c r="R7" s="14">
        <v>0</v>
      </c>
      <c r="S7" s="17"/>
    </row>
    <row r="8" spans="1:19" x14ac:dyDescent="0.2">
      <c r="A8" s="83" t="s">
        <v>243</v>
      </c>
      <c r="B8" s="86" t="s">
        <v>323</v>
      </c>
      <c r="C8" s="12">
        <v>3</v>
      </c>
      <c r="D8" s="13">
        <v>0</v>
      </c>
      <c r="E8" s="13">
        <v>3</v>
      </c>
      <c r="F8" s="14">
        <v>0</v>
      </c>
      <c r="G8" s="127">
        <v>3</v>
      </c>
      <c r="H8" s="128">
        <v>0</v>
      </c>
      <c r="I8" s="128">
        <v>2</v>
      </c>
      <c r="J8" s="129">
        <v>0</v>
      </c>
      <c r="K8" s="127">
        <v>4</v>
      </c>
      <c r="L8" s="128">
        <v>2</v>
      </c>
      <c r="M8" s="128">
        <v>2</v>
      </c>
      <c r="N8" s="129">
        <v>2</v>
      </c>
      <c r="O8" s="12">
        <v>4</v>
      </c>
      <c r="P8" s="13">
        <v>1</v>
      </c>
      <c r="Q8" s="13">
        <v>2</v>
      </c>
      <c r="R8" s="14">
        <v>1</v>
      </c>
      <c r="S8" s="17"/>
    </row>
    <row r="9" spans="1:19" x14ac:dyDescent="0.2">
      <c r="A9" s="83" t="s">
        <v>136</v>
      </c>
      <c r="B9" s="86" t="s">
        <v>324</v>
      </c>
      <c r="C9" s="12">
        <v>3</v>
      </c>
      <c r="D9" s="13">
        <v>1</v>
      </c>
      <c r="E9" s="13">
        <v>2</v>
      </c>
      <c r="F9" s="14">
        <v>5</v>
      </c>
      <c r="G9" s="127">
        <v>2</v>
      </c>
      <c r="H9" s="128">
        <v>0</v>
      </c>
      <c r="I9" s="128">
        <v>0</v>
      </c>
      <c r="J9" s="129">
        <v>2</v>
      </c>
      <c r="K9" s="127">
        <v>3</v>
      </c>
      <c r="L9" s="128">
        <v>0</v>
      </c>
      <c r="M9" s="128">
        <v>2</v>
      </c>
      <c r="N9" s="129">
        <v>3</v>
      </c>
      <c r="O9" s="12">
        <v>4</v>
      </c>
      <c r="P9" s="13">
        <v>1</v>
      </c>
      <c r="Q9" s="13">
        <v>2</v>
      </c>
      <c r="R9" s="14">
        <v>0</v>
      </c>
      <c r="S9" s="17"/>
    </row>
    <row r="10" spans="1:19" x14ac:dyDescent="0.2">
      <c r="A10" s="83" t="s">
        <v>251</v>
      </c>
      <c r="B10" s="86" t="s">
        <v>325</v>
      </c>
      <c r="C10" s="12">
        <v>1</v>
      </c>
      <c r="D10" s="13">
        <v>0</v>
      </c>
      <c r="E10" s="13">
        <v>0</v>
      </c>
      <c r="F10" s="14">
        <v>0</v>
      </c>
      <c r="G10" s="127"/>
      <c r="H10" s="128"/>
      <c r="I10" s="128"/>
      <c r="J10" s="129"/>
      <c r="K10" s="127">
        <v>1</v>
      </c>
      <c r="L10" s="128">
        <v>0</v>
      </c>
      <c r="M10" s="128">
        <v>1</v>
      </c>
      <c r="N10" s="129">
        <v>1</v>
      </c>
      <c r="O10" s="12"/>
      <c r="P10" s="13"/>
      <c r="Q10" s="13"/>
      <c r="R10" s="14"/>
      <c r="S10" s="17"/>
    </row>
    <row r="11" spans="1:19" x14ac:dyDescent="0.2">
      <c r="A11" s="83" t="s">
        <v>235</v>
      </c>
      <c r="B11" s="86" t="s">
        <v>326</v>
      </c>
      <c r="C11" s="12">
        <v>2</v>
      </c>
      <c r="D11" s="13">
        <v>0</v>
      </c>
      <c r="E11" s="13">
        <v>1</v>
      </c>
      <c r="F11" s="14">
        <v>1</v>
      </c>
      <c r="G11" s="12">
        <v>3</v>
      </c>
      <c r="H11" s="13">
        <v>0</v>
      </c>
      <c r="I11" s="13">
        <v>0</v>
      </c>
      <c r="J11" s="14">
        <v>2</v>
      </c>
      <c r="K11" s="12">
        <v>3</v>
      </c>
      <c r="L11" s="13">
        <v>1</v>
      </c>
      <c r="M11" s="13">
        <v>0</v>
      </c>
      <c r="N11" s="14">
        <v>1</v>
      </c>
      <c r="O11" s="15">
        <v>4</v>
      </c>
      <c r="P11" s="13">
        <v>0</v>
      </c>
      <c r="Q11" s="13">
        <v>2</v>
      </c>
      <c r="R11" s="16">
        <v>3</v>
      </c>
      <c r="S11" s="17"/>
    </row>
    <row r="12" spans="1:19" x14ac:dyDescent="0.2">
      <c r="A12" s="83" t="s">
        <v>133</v>
      </c>
      <c r="B12" s="86" t="s">
        <v>327</v>
      </c>
      <c r="C12" s="12"/>
      <c r="D12" s="13"/>
      <c r="E12" s="13"/>
      <c r="F12" s="14"/>
      <c r="G12" s="12">
        <v>1</v>
      </c>
      <c r="H12" s="13">
        <v>0</v>
      </c>
      <c r="I12" s="13">
        <v>1</v>
      </c>
      <c r="J12" s="14">
        <v>0</v>
      </c>
      <c r="K12" s="12">
        <v>0</v>
      </c>
      <c r="L12" s="13">
        <v>0</v>
      </c>
      <c r="M12" s="13">
        <v>0</v>
      </c>
      <c r="N12" s="14">
        <v>0</v>
      </c>
      <c r="O12" s="15"/>
      <c r="P12" s="13"/>
      <c r="Q12" s="13"/>
      <c r="R12" s="16"/>
      <c r="S12" s="17"/>
    </row>
    <row r="13" spans="1:19" x14ac:dyDescent="0.2">
      <c r="A13" s="83"/>
      <c r="B13" s="86"/>
      <c r="C13" s="12"/>
      <c r="D13" s="13"/>
      <c r="E13" s="13"/>
      <c r="F13" s="14"/>
      <c r="G13" s="12"/>
      <c r="H13" s="13"/>
      <c r="I13" s="13"/>
      <c r="J13" s="14"/>
      <c r="K13" s="12"/>
      <c r="L13" s="13"/>
      <c r="M13" s="13"/>
      <c r="N13" s="14"/>
      <c r="O13" s="15"/>
      <c r="P13" s="13"/>
      <c r="Q13" s="13"/>
      <c r="R13" s="16"/>
      <c r="S13" s="17"/>
    </row>
    <row r="14" spans="1:19" x14ac:dyDescent="0.2">
      <c r="A14" s="83"/>
      <c r="B14" s="86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5"/>
      <c r="P14" s="13"/>
      <c r="Q14" s="13"/>
      <c r="R14" s="16"/>
      <c r="S14" s="17"/>
    </row>
    <row r="15" spans="1:19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5"/>
      <c r="P15" s="13"/>
      <c r="Q15" s="13"/>
      <c r="R15" s="16"/>
      <c r="S15" s="17"/>
    </row>
    <row r="16" spans="1:19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5"/>
      <c r="P16" s="13"/>
      <c r="Q16" s="13"/>
      <c r="R16" s="16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</row>
    <row r="18" spans="1:24" x14ac:dyDescent="0.2">
      <c r="A18" s="83"/>
      <c r="B18" s="86"/>
      <c r="C18" s="12"/>
      <c r="D18" s="150"/>
      <c r="E18" s="150"/>
      <c r="F18" s="14"/>
      <c r="G18" s="12"/>
      <c r="H18" s="150"/>
      <c r="I18" s="150"/>
      <c r="J18" s="14"/>
      <c r="K18" s="12"/>
      <c r="L18" s="150"/>
      <c r="M18" s="150"/>
      <c r="N18" s="14"/>
      <c r="O18" s="15"/>
      <c r="P18" s="150"/>
      <c r="Q18" s="150"/>
      <c r="R18" s="14"/>
      <c r="S18" s="17"/>
    </row>
    <row r="19" spans="1:24" s="151" customFormat="1" x14ac:dyDescent="0.2">
      <c r="A19" s="83"/>
      <c r="B19" s="86"/>
      <c r="C19" s="12"/>
      <c r="D19" s="150"/>
      <c r="E19" s="150"/>
      <c r="F19" s="14"/>
      <c r="G19" s="12"/>
      <c r="H19" s="150"/>
      <c r="I19" s="150"/>
      <c r="J19" s="14"/>
      <c r="K19" s="12"/>
      <c r="L19" s="150"/>
      <c r="M19" s="150"/>
      <c r="N19" s="14"/>
      <c r="O19" s="15"/>
      <c r="P19" s="150"/>
      <c r="Q19" s="150"/>
      <c r="R19" s="14"/>
      <c r="S19" s="17"/>
    </row>
    <row r="20" spans="1:24" s="151" customFormat="1" x14ac:dyDescent="0.2">
      <c r="A20" s="83"/>
      <c r="B20" s="86"/>
      <c r="C20" s="12"/>
      <c r="D20" s="150"/>
      <c r="E20" s="150"/>
      <c r="F20" s="14"/>
      <c r="G20" s="12"/>
      <c r="H20" s="150"/>
      <c r="I20" s="150"/>
      <c r="J20" s="14"/>
      <c r="K20" s="12"/>
      <c r="L20" s="150"/>
      <c r="M20" s="150"/>
      <c r="N20" s="14"/>
      <c r="O20" s="15"/>
      <c r="P20" s="150"/>
      <c r="Q20" s="150"/>
      <c r="R20" s="14"/>
      <c r="S20" s="17"/>
    </row>
    <row r="21" spans="1:24" s="151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56"/>
      <c r="P21" s="117"/>
      <c r="Q21" s="117"/>
      <c r="R21" s="119"/>
      <c r="S21" s="17"/>
    </row>
    <row r="22" spans="1:24" x14ac:dyDescent="0.2">
      <c r="A22" s="18" t="s">
        <v>9</v>
      </c>
      <c r="B22" s="173" t="s">
        <v>147</v>
      </c>
      <c r="C22" s="20">
        <v>19</v>
      </c>
      <c r="D22" s="21">
        <v>1</v>
      </c>
      <c r="E22" s="21">
        <v>13</v>
      </c>
      <c r="F22" s="22">
        <v>10</v>
      </c>
      <c r="G22" s="20">
        <v>18</v>
      </c>
      <c r="H22" s="21">
        <v>0</v>
      </c>
      <c r="I22" s="21">
        <v>9</v>
      </c>
      <c r="J22" s="22">
        <v>10</v>
      </c>
      <c r="K22" s="20">
        <v>21</v>
      </c>
      <c r="L22" s="21">
        <v>6</v>
      </c>
      <c r="M22" s="21">
        <v>11</v>
      </c>
      <c r="N22" s="22">
        <v>12</v>
      </c>
      <c r="O22" s="20">
        <v>24</v>
      </c>
      <c r="P22" s="21">
        <v>6</v>
      </c>
      <c r="Q22" s="21">
        <v>11</v>
      </c>
      <c r="R22" s="23">
        <v>7</v>
      </c>
      <c r="S22" s="24"/>
    </row>
    <row r="23" spans="1:24" x14ac:dyDescent="0.2">
      <c r="A23" s="18"/>
      <c r="B23" s="174" t="s">
        <v>346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51" customFormat="1" ht="13.5" thickBot="1" x14ac:dyDescent="0.25">
      <c r="A25" s="18"/>
      <c r="B25" s="16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19</v>
      </c>
      <c r="D26" s="29">
        <f t="shared" si="0"/>
        <v>1</v>
      </c>
      <c r="E26" s="29">
        <f t="shared" si="0"/>
        <v>13</v>
      </c>
      <c r="F26" s="29">
        <f t="shared" si="0"/>
        <v>10</v>
      </c>
      <c r="G26" s="29">
        <f t="shared" si="0"/>
        <v>18</v>
      </c>
      <c r="H26" s="29">
        <f t="shared" si="0"/>
        <v>0</v>
      </c>
      <c r="I26" s="29">
        <f t="shared" si="0"/>
        <v>9</v>
      </c>
      <c r="J26" s="29">
        <f t="shared" si="0"/>
        <v>10</v>
      </c>
      <c r="K26" s="29">
        <f t="shared" si="0"/>
        <v>21</v>
      </c>
      <c r="L26" s="29">
        <f t="shared" si="0"/>
        <v>6</v>
      </c>
      <c r="M26" s="29">
        <f t="shared" si="0"/>
        <v>11</v>
      </c>
      <c r="N26" s="29">
        <f t="shared" si="0"/>
        <v>12</v>
      </c>
      <c r="O26" s="29">
        <f t="shared" si="0"/>
        <v>24</v>
      </c>
      <c r="P26" s="29">
        <f t="shared" si="0"/>
        <v>6</v>
      </c>
      <c r="Q26" s="29">
        <f t="shared" si="0"/>
        <v>11</v>
      </c>
      <c r="R26" s="29">
        <f t="shared" si="0"/>
        <v>7</v>
      </c>
      <c r="S26" s="24"/>
    </row>
    <row r="27" spans="1:24" ht="13.5" thickBot="1" x14ac:dyDescent="0.25">
      <c r="A27" s="18"/>
      <c r="B27" s="28" t="s">
        <v>11</v>
      </c>
      <c r="C27" s="30">
        <f>C26</f>
        <v>19</v>
      </c>
      <c r="D27" s="30">
        <f>D26</f>
        <v>1</v>
      </c>
      <c r="E27" s="30">
        <f>E26</f>
        <v>13</v>
      </c>
      <c r="F27" s="30">
        <f>F26</f>
        <v>10</v>
      </c>
      <c r="G27" s="30">
        <f t="shared" ref="G27:R27" si="1">SUM(C27,G26)</f>
        <v>37</v>
      </c>
      <c r="H27" s="30">
        <f t="shared" si="1"/>
        <v>1</v>
      </c>
      <c r="I27" s="30">
        <f t="shared" si="1"/>
        <v>22</v>
      </c>
      <c r="J27" s="30">
        <f t="shared" si="1"/>
        <v>20</v>
      </c>
      <c r="K27" s="30">
        <f t="shared" si="1"/>
        <v>58</v>
      </c>
      <c r="L27" s="30">
        <f t="shared" si="1"/>
        <v>7</v>
      </c>
      <c r="M27" s="30">
        <f t="shared" si="1"/>
        <v>33</v>
      </c>
      <c r="N27" s="30">
        <f t="shared" si="1"/>
        <v>32</v>
      </c>
      <c r="O27" s="31">
        <f t="shared" si="1"/>
        <v>82</v>
      </c>
      <c r="P27" s="30">
        <f t="shared" si="1"/>
        <v>13</v>
      </c>
      <c r="Q27" s="30">
        <f t="shared" si="1"/>
        <v>44</v>
      </c>
      <c r="R27" s="32">
        <f t="shared" si="1"/>
        <v>39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05" t="s">
        <v>41</v>
      </c>
      <c r="D29" s="199"/>
      <c r="E29" s="200"/>
      <c r="F29" s="4">
        <v>7</v>
      </c>
      <c r="G29" s="205" t="s">
        <v>145</v>
      </c>
      <c r="H29" s="199"/>
      <c r="I29" s="200"/>
      <c r="J29" s="4">
        <v>5</v>
      </c>
      <c r="K29" s="205" t="s">
        <v>221</v>
      </c>
      <c r="L29" s="199"/>
      <c r="M29" s="200"/>
      <c r="N29" s="4">
        <v>8</v>
      </c>
      <c r="O29" s="205" t="s">
        <v>124</v>
      </c>
      <c r="P29" s="199"/>
      <c r="Q29" s="200"/>
      <c r="R29" s="5">
        <v>6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55</v>
      </c>
      <c r="B31" s="86" t="str">
        <f t="shared" si="2"/>
        <v>Larry Reed</v>
      </c>
      <c r="C31" s="12">
        <v>2</v>
      </c>
      <c r="D31" s="13">
        <v>1</v>
      </c>
      <c r="E31" s="13">
        <v>1</v>
      </c>
      <c r="F31" s="14">
        <v>0</v>
      </c>
      <c r="G31" s="12">
        <v>6</v>
      </c>
      <c r="H31" s="13">
        <v>0</v>
      </c>
      <c r="I31" s="13">
        <v>2</v>
      </c>
      <c r="J31" s="14">
        <v>5</v>
      </c>
      <c r="K31" s="12">
        <v>4</v>
      </c>
      <c r="L31" s="13">
        <v>1</v>
      </c>
      <c r="M31" s="13">
        <v>2</v>
      </c>
      <c r="N31" s="14">
        <v>1</v>
      </c>
      <c r="O31" s="15">
        <v>4</v>
      </c>
      <c r="P31" s="13">
        <v>0</v>
      </c>
      <c r="Q31" s="13">
        <v>2</v>
      </c>
      <c r="R31" s="16">
        <v>2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7</v>
      </c>
      <c r="B32" s="86" t="str">
        <f t="shared" si="2"/>
        <v>Marcial Contreras</v>
      </c>
      <c r="C32" s="12"/>
      <c r="D32" s="13"/>
      <c r="E32" s="13"/>
      <c r="F32" s="14"/>
      <c r="G32" s="12">
        <v>6</v>
      </c>
      <c r="H32" s="13">
        <v>0</v>
      </c>
      <c r="I32" s="13">
        <v>6</v>
      </c>
      <c r="J32" s="14">
        <v>0</v>
      </c>
      <c r="K32" s="12"/>
      <c r="L32" s="13"/>
      <c r="M32" s="13"/>
      <c r="N32" s="14"/>
      <c r="O32" s="15"/>
      <c r="P32" s="13"/>
      <c r="Q32" s="13"/>
      <c r="R32" s="16"/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9</v>
      </c>
      <c r="B33" s="86" t="str">
        <f t="shared" si="2"/>
        <v>Sarai Hernandez</v>
      </c>
      <c r="C33" s="12">
        <v>2</v>
      </c>
      <c r="D33" s="13">
        <v>0</v>
      </c>
      <c r="E33" s="13">
        <v>2</v>
      </c>
      <c r="F33" s="14">
        <v>0</v>
      </c>
      <c r="G33" s="12"/>
      <c r="H33" s="13"/>
      <c r="I33" s="13"/>
      <c r="J33" s="14"/>
      <c r="K33" s="12"/>
      <c r="L33" s="13"/>
      <c r="M33" s="13"/>
      <c r="N33" s="14"/>
      <c r="O33" s="15">
        <v>3</v>
      </c>
      <c r="P33" s="13">
        <v>0</v>
      </c>
      <c r="Q33" s="13">
        <v>2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33</v>
      </c>
      <c r="B34" s="86" t="str">
        <f t="shared" si="2"/>
        <v>Rose Reed</v>
      </c>
      <c r="C34" s="12">
        <v>4</v>
      </c>
      <c r="D34" s="13">
        <v>1</v>
      </c>
      <c r="E34" s="13">
        <v>0</v>
      </c>
      <c r="F34" s="14">
        <v>3</v>
      </c>
      <c r="G34" s="12">
        <v>6</v>
      </c>
      <c r="H34" s="13">
        <v>0</v>
      </c>
      <c r="I34" s="13">
        <v>2</v>
      </c>
      <c r="J34" s="14">
        <v>2</v>
      </c>
      <c r="K34" s="12">
        <v>0</v>
      </c>
      <c r="L34" s="13">
        <v>0</v>
      </c>
      <c r="M34" s="13">
        <v>0</v>
      </c>
      <c r="N34" s="14">
        <v>2</v>
      </c>
      <c r="O34" s="15">
        <v>0</v>
      </c>
      <c r="P34" s="13">
        <v>0</v>
      </c>
      <c r="Q34" s="13">
        <v>0</v>
      </c>
      <c r="R34" s="16">
        <v>1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2</v>
      </c>
      <c r="B35" s="86" t="str">
        <f t="shared" si="2"/>
        <v>Ronald Jordan</v>
      </c>
      <c r="C35" s="12">
        <v>4</v>
      </c>
      <c r="D35" s="13">
        <v>1</v>
      </c>
      <c r="E35" s="13">
        <v>2</v>
      </c>
      <c r="F35" s="14">
        <v>1</v>
      </c>
      <c r="G35" s="12">
        <v>6</v>
      </c>
      <c r="H35" s="13">
        <v>3</v>
      </c>
      <c r="I35" s="13">
        <v>1</v>
      </c>
      <c r="J35" s="14">
        <v>0</v>
      </c>
      <c r="K35" s="12">
        <v>4</v>
      </c>
      <c r="L35" s="13">
        <v>1</v>
      </c>
      <c r="M35" s="13">
        <v>3</v>
      </c>
      <c r="N35" s="14">
        <v>2</v>
      </c>
      <c r="O35" s="15">
        <v>3</v>
      </c>
      <c r="P35" s="13">
        <v>1</v>
      </c>
      <c r="Q35" s="13">
        <v>1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12</v>
      </c>
      <c r="B36" s="86" t="str">
        <f t="shared" si="2"/>
        <v>John Geter</v>
      </c>
      <c r="C36" s="12">
        <v>4</v>
      </c>
      <c r="D36" s="13">
        <v>2</v>
      </c>
      <c r="E36" s="13">
        <v>1</v>
      </c>
      <c r="F36" s="14">
        <v>0</v>
      </c>
      <c r="G36" s="12">
        <v>6</v>
      </c>
      <c r="H36" s="13">
        <v>3</v>
      </c>
      <c r="I36" s="13">
        <v>0</v>
      </c>
      <c r="J36" s="14">
        <v>2</v>
      </c>
      <c r="K36" s="12">
        <v>4</v>
      </c>
      <c r="L36" s="13">
        <v>3</v>
      </c>
      <c r="M36" s="13">
        <v>0</v>
      </c>
      <c r="N36" s="14">
        <v>1</v>
      </c>
      <c r="O36" s="15">
        <v>3</v>
      </c>
      <c r="P36" s="13">
        <v>1</v>
      </c>
      <c r="Q36" s="13">
        <v>2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1</v>
      </c>
      <c r="B37" s="86" t="str">
        <f t="shared" si="2"/>
        <v>Jason Gainey</v>
      </c>
      <c r="C37" s="12">
        <v>4</v>
      </c>
      <c r="D37" s="13">
        <v>2</v>
      </c>
      <c r="E37" s="13">
        <v>2</v>
      </c>
      <c r="F37" s="14">
        <v>1</v>
      </c>
      <c r="G37" s="12">
        <v>6</v>
      </c>
      <c r="H37" s="13">
        <v>0</v>
      </c>
      <c r="I37" s="13">
        <v>4</v>
      </c>
      <c r="J37" s="14">
        <v>5</v>
      </c>
      <c r="K37" s="12">
        <v>4</v>
      </c>
      <c r="L37" s="13">
        <v>0</v>
      </c>
      <c r="M37" s="13">
        <v>3</v>
      </c>
      <c r="N37" s="14">
        <v>4</v>
      </c>
      <c r="O37" s="15">
        <v>3</v>
      </c>
      <c r="P37" s="13">
        <v>0</v>
      </c>
      <c r="Q37" s="13">
        <v>3</v>
      </c>
      <c r="R37" s="16">
        <v>7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32</v>
      </c>
      <c r="B38" s="86" t="str">
        <f t="shared" si="2"/>
        <v>Karen Demease</v>
      </c>
      <c r="C38" s="12"/>
      <c r="D38" s="13"/>
      <c r="E38" s="13"/>
      <c r="F38" s="14"/>
      <c r="G38" s="12"/>
      <c r="H38" s="13"/>
      <c r="I38" s="13"/>
      <c r="J38" s="14"/>
      <c r="K38" s="12">
        <v>5</v>
      </c>
      <c r="L38" s="13">
        <v>1</v>
      </c>
      <c r="M38" s="13">
        <v>1</v>
      </c>
      <c r="N38" s="14">
        <v>0</v>
      </c>
      <c r="O38" s="15">
        <v>4</v>
      </c>
      <c r="P38" s="13">
        <v>0</v>
      </c>
      <c r="Q38" s="13">
        <v>2</v>
      </c>
      <c r="R38" s="16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16</v>
      </c>
      <c r="B39" s="86" t="str">
        <f t="shared" si="2"/>
        <v>John Ingram</v>
      </c>
      <c r="C39" s="12">
        <v>3</v>
      </c>
      <c r="D39" s="13">
        <v>1</v>
      </c>
      <c r="E39" s="13">
        <v>2</v>
      </c>
      <c r="F39" s="14">
        <v>1</v>
      </c>
      <c r="G39" s="12"/>
      <c r="H39" s="13"/>
      <c r="I39" s="13"/>
      <c r="J39" s="14"/>
      <c r="K39" s="12"/>
      <c r="L39" s="13"/>
      <c r="M39" s="13"/>
      <c r="N39" s="14"/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21</v>
      </c>
      <c r="B40" s="86" t="str">
        <f t="shared" si="2"/>
        <v>Kayleigh Joiner</v>
      </c>
      <c r="C40" s="12"/>
      <c r="D40" s="13"/>
      <c r="E40" s="13"/>
      <c r="F40" s="14"/>
      <c r="G40" s="12"/>
      <c r="H40" s="150"/>
      <c r="I40" s="150"/>
      <c r="J40" s="14"/>
      <c r="K40" s="12">
        <v>4</v>
      </c>
      <c r="L40" s="13">
        <v>1</v>
      </c>
      <c r="M40" s="13">
        <v>2</v>
      </c>
      <c r="N40" s="14">
        <v>0</v>
      </c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50"/>
      <c r="E46" s="150"/>
      <c r="F46" s="14"/>
      <c r="G46" s="12"/>
      <c r="H46" s="150"/>
      <c r="I46" s="150"/>
      <c r="J46" s="14"/>
      <c r="K46" s="12"/>
      <c r="L46" s="150"/>
      <c r="M46" s="150"/>
      <c r="N46" s="14"/>
      <c r="O46" s="15"/>
      <c r="P46" s="150"/>
      <c r="Q46" s="150"/>
      <c r="R46" s="14"/>
      <c r="S46" s="17"/>
      <c r="U46" s="43"/>
      <c r="V46" s="39"/>
      <c r="W46" s="39"/>
      <c r="X46" s="39"/>
    </row>
    <row r="47" spans="1:24" s="151" customFormat="1" x14ac:dyDescent="0.2">
      <c r="A47" s="83">
        <f t="shared" si="2"/>
        <v>0</v>
      </c>
      <c r="B47" s="86">
        <f t="shared" si="2"/>
        <v>0</v>
      </c>
      <c r="C47" s="12"/>
      <c r="D47" s="150"/>
      <c r="E47" s="150"/>
      <c r="F47" s="14"/>
      <c r="G47" s="12"/>
      <c r="H47" s="150"/>
      <c r="I47" s="150"/>
      <c r="J47" s="14"/>
      <c r="K47" s="12"/>
      <c r="L47" s="150"/>
      <c r="M47" s="150"/>
      <c r="N47" s="14"/>
      <c r="O47" s="15"/>
      <c r="P47" s="150"/>
      <c r="Q47" s="150"/>
      <c r="R47" s="14"/>
      <c r="S47" s="17"/>
      <c r="U47" s="43"/>
      <c r="V47" s="39"/>
      <c r="W47" s="39"/>
      <c r="X47" s="39"/>
    </row>
    <row r="48" spans="1:24" s="151" customFormat="1" x14ac:dyDescent="0.2">
      <c r="A48" s="83">
        <f t="shared" si="2"/>
        <v>0</v>
      </c>
      <c r="B48" s="86">
        <f t="shared" si="2"/>
        <v>0</v>
      </c>
      <c r="C48" s="12"/>
      <c r="D48" s="150"/>
      <c r="E48" s="150"/>
      <c r="F48" s="14"/>
      <c r="G48" s="12"/>
      <c r="H48" s="150"/>
      <c r="I48" s="150"/>
      <c r="J48" s="14"/>
      <c r="K48" s="12"/>
      <c r="L48" s="150"/>
      <c r="M48" s="150"/>
      <c r="N48" s="14"/>
      <c r="O48" s="15"/>
      <c r="P48" s="150"/>
      <c r="Q48" s="150"/>
      <c r="R48" s="14"/>
      <c r="S48" s="17"/>
      <c r="U48" s="43"/>
      <c r="V48" s="39"/>
      <c r="W48" s="39"/>
      <c r="X48" s="39"/>
    </row>
    <row r="49" spans="1:30" s="151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6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Jarmael Jones</v>
      </c>
      <c r="C50" s="20">
        <v>23</v>
      </c>
      <c r="D50" s="21">
        <v>8</v>
      </c>
      <c r="E50" s="21">
        <v>10</v>
      </c>
      <c r="F50" s="22">
        <v>6</v>
      </c>
      <c r="G50" s="20">
        <v>36</v>
      </c>
      <c r="H50" s="21">
        <v>6</v>
      </c>
      <c r="I50" s="21">
        <v>15</v>
      </c>
      <c r="J50" s="22">
        <v>14</v>
      </c>
      <c r="K50" s="20">
        <v>25</v>
      </c>
      <c r="L50" s="21">
        <v>7</v>
      </c>
      <c r="M50" s="21">
        <v>11</v>
      </c>
      <c r="N50" s="22">
        <v>10</v>
      </c>
      <c r="O50" s="20">
        <v>20</v>
      </c>
      <c r="P50" s="21">
        <v>2</v>
      </c>
      <c r="Q50" s="21">
        <v>12</v>
      </c>
      <c r="R50" s="23">
        <v>10</v>
      </c>
      <c r="S50" s="24"/>
      <c r="U50" s="39"/>
      <c r="V50" s="39"/>
      <c r="W50" s="39"/>
      <c r="X50" s="39"/>
    </row>
    <row r="51" spans="1:30" x14ac:dyDescent="0.2">
      <c r="A51" s="18"/>
      <c r="B51" s="166" t="str">
        <f>B23</f>
        <v>Elzie Haskett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51" customFormat="1" ht="13.5" thickBot="1" x14ac:dyDescent="0.25">
      <c r="A53" s="18"/>
      <c r="B53" s="16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23</v>
      </c>
      <c r="D54" s="29">
        <f t="shared" si="3"/>
        <v>8</v>
      </c>
      <c r="E54" s="29">
        <f t="shared" si="3"/>
        <v>10</v>
      </c>
      <c r="F54" s="29">
        <f t="shared" si="3"/>
        <v>6</v>
      </c>
      <c r="G54" s="29">
        <f t="shared" si="3"/>
        <v>36</v>
      </c>
      <c r="H54" s="29">
        <f t="shared" si="3"/>
        <v>6</v>
      </c>
      <c r="I54" s="29">
        <f t="shared" si="3"/>
        <v>15</v>
      </c>
      <c r="J54" s="29">
        <f t="shared" si="3"/>
        <v>14</v>
      </c>
      <c r="K54" s="29">
        <f t="shared" si="3"/>
        <v>25</v>
      </c>
      <c r="L54" s="29">
        <f t="shared" si="3"/>
        <v>7</v>
      </c>
      <c r="M54" s="29">
        <f t="shared" si="3"/>
        <v>11</v>
      </c>
      <c r="N54" s="29">
        <f t="shared" si="3"/>
        <v>10</v>
      </c>
      <c r="O54" s="29">
        <f t="shared" si="3"/>
        <v>20</v>
      </c>
      <c r="P54" s="29">
        <f t="shared" si="3"/>
        <v>2</v>
      </c>
      <c r="Q54" s="29">
        <f t="shared" si="3"/>
        <v>12</v>
      </c>
      <c r="R54" s="29">
        <f t="shared" si="3"/>
        <v>10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105</v>
      </c>
      <c r="D55" s="30">
        <f>SUM(P27,D54)</f>
        <v>21</v>
      </c>
      <c r="E55" s="30">
        <f>SUM(Q27,E54)</f>
        <v>54</v>
      </c>
      <c r="F55" s="30">
        <f>SUM(R27,F54)</f>
        <v>45</v>
      </c>
      <c r="G55" s="30">
        <f t="shared" ref="G55:R55" si="4">SUM(C55,G54)</f>
        <v>141</v>
      </c>
      <c r="H55" s="30">
        <f t="shared" si="4"/>
        <v>27</v>
      </c>
      <c r="I55" s="30">
        <f t="shared" si="4"/>
        <v>69</v>
      </c>
      <c r="J55" s="30">
        <f t="shared" si="4"/>
        <v>59</v>
      </c>
      <c r="K55" s="30">
        <f t="shared" si="4"/>
        <v>166</v>
      </c>
      <c r="L55" s="30">
        <f t="shared" si="4"/>
        <v>34</v>
      </c>
      <c r="M55" s="30">
        <f t="shared" si="4"/>
        <v>80</v>
      </c>
      <c r="N55" s="30">
        <f t="shared" si="4"/>
        <v>69</v>
      </c>
      <c r="O55" s="31">
        <f t="shared" si="4"/>
        <v>186</v>
      </c>
      <c r="P55" s="30">
        <f t="shared" si="4"/>
        <v>36</v>
      </c>
      <c r="Q55" s="30">
        <f t="shared" si="4"/>
        <v>92</v>
      </c>
      <c r="R55" s="32">
        <f t="shared" si="4"/>
        <v>79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8" t="s">
        <v>43</v>
      </c>
      <c r="D57" s="199"/>
      <c r="E57" s="200"/>
      <c r="F57" s="49">
        <v>3</v>
      </c>
      <c r="G57" s="198"/>
      <c r="H57" s="199"/>
      <c r="I57" s="200"/>
      <c r="J57" s="49"/>
      <c r="K57" s="198"/>
      <c r="L57" s="199"/>
      <c r="M57" s="204"/>
      <c r="N57" s="50"/>
      <c r="O57" s="51" t="s">
        <v>14</v>
      </c>
      <c r="P57" s="52"/>
      <c r="Q57" s="4"/>
      <c r="R57" s="53">
        <f>SUM(F1,J1,N1,R1,F29,J29,N29,R29,F57,J57,N57)</f>
        <v>66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390</v>
      </c>
      <c r="AB58" s="57" t="s">
        <v>34</v>
      </c>
      <c r="AC58" s="57" t="s">
        <v>22</v>
      </c>
      <c r="AD58" s="104" t="s">
        <v>46</v>
      </c>
    </row>
    <row r="59" spans="1:30" ht="13.5" thickTop="1" x14ac:dyDescent="0.2">
      <c r="A59" s="83" t="str">
        <f t="shared" ref="A59:A76" si="5">A3</f>
        <v>55</v>
      </c>
      <c r="B59" s="86" t="str">
        <f t="shared" ref="B59:B76" si="6">B31</f>
        <v>Larry Reed</v>
      </c>
      <c r="C59" s="12">
        <v>2</v>
      </c>
      <c r="D59" s="13">
        <v>0</v>
      </c>
      <c r="E59" s="13">
        <v>1</v>
      </c>
      <c r="F59" s="14">
        <v>0</v>
      </c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27</v>
      </c>
      <c r="P59" s="88">
        <f>SUM(D3,H3,L3,P3,D31,H31,L31,P31,D59,H59,L59)</f>
        <v>4</v>
      </c>
      <c r="Q59" s="88">
        <f>SUM(E3,I3,M3,Q3,E31,I31,M31,Q31,E59,I59,M59)</f>
        <v>12</v>
      </c>
      <c r="R59" s="89">
        <f>SUM(F3,J3,N3,R3,F31,J31,N31,R31,F59,J59,N59)</f>
        <v>16</v>
      </c>
      <c r="S59" s="84">
        <f>IF(O59=0,0,AVERAGE(P59/O59))</f>
        <v>0.14814814814814814</v>
      </c>
      <c r="U59" s="43" t="s">
        <v>146</v>
      </c>
      <c r="V59" s="86" t="s">
        <v>69</v>
      </c>
      <c r="W59" s="59">
        <v>16</v>
      </c>
      <c r="X59" s="59">
        <v>16</v>
      </c>
      <c r="Y59" s="60">
        <v>0.14814814814814814</v>
      </c>
      <c r="Z59" s="60" t="s">
        <v>114</v>
      </c>
      <c r="AA59" s="60">
        <v>2</v>
      </c>
      <c r="AB59" s="60" t="s">
        <v>114</v>
      </c>
      <c r="AC59" s="59">
        <v>8</v>
      </c>
      <c r="AD59" s="105">
        <v>0.14814814814814814</v>
      </c>
    </row>
    <row r="60" spans="1:30" x14ac:dyDescent="0.2">
      <c r="A60" s="83" t="str">
        <f t="shared" si="5"/>
        <v>7</v>
      </c>
      <c r="B60" s="86" t="str">
        <f t="shared" si="6"/>
        <v>Marcial Contreras</v>
      </c>
      <c r="C60" s="12">
        <v>3</v>
      </c>
      <c r="D60" s="13">
        <v>0</v>
      </c>
      <c r="E60" s="13">
        <v>3</v>
      </c>
      <c r="F60" s="14">
        <v>0</v>
      </c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13</v>
      </c>
      <c r="P60" s="56">
        <f t="shared" si="7"/>
        <v>0</v>
      </c>
      <c r="Q60" s="56">
        <f t="shared" si="7"/>
        <v>13</v>
      </c>
      <c r="R60" s="91">
        <f t="shared" si="7"/>
        <v>0</v>
      </c>
      <c r="S60" s="85">
        <f t="shared" ref="S60:S76" si="8">IF(O60=0,0,AVERAGE(P60/O60))</f>
        <v>0</v>
      </c>
      <c r="U60" s="43" t="s">
        <v>132</v>
      </c>
      <c r="V60" s="86" t="s">
        <v>379</v>
      </c>
      <c r="W60" s="59">
        <v>0</v>
      </c>
      <c r="X60" s="59" t="s">
        <v>391</v>
      </c>
      <c r="Y60" s="60">
        <v>0</v>
      </c>
      <c r="Z60" s="60" t="s">
        <v>164</v>
      </c>
      <c r="AA60" s="60">
        <v>0</v>
      </c>
      <c r="AB60" s="60" t="s">
        <v>114</v>
      </c>
      <c r="AC60" s="59">
        <v>4</v>
      </c>
      <c r="AD60" s="105">
        <v>0</v>
      </c>
    </row>
    <row r="61" spans="1:30" x14ac:dyDescent="0.2">
      <c r="A61" s="83" t="str">
        <f t="shared" si="5"/>
        <v>9</v>
      </c>
      <c r="B61" s="86" t="str">
        <f t="shared" si="6"/>
        <v>Sarai Hernandez</v>
      </c>
      <c r="C61" s="12">
        <v>1</v>
      </c>
      <c r="D61" s="13">
        <v>0</v>
      </c>
      <c r="E61" s="13">
        <v>1</v>
      </c>
      <c r="F61" s="14">
        <v>0</v>
      </c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7</v>
      </c>
      <c r="P61" s="56">
        <f t="shared" si="9"/>
        <v>0</v>
      </c>
      <c r="Q61" s="56">
        <f t="shared" si="9"/>
        <v>5</v>
      </c>
      <c r="R61" s="91">
        <f t="shared" si="9"/>
        <v>0</v>
      </c>
      <c r="S61" s="85">
        <f t="shared" si="8"/>
        <v>0</v>
      </c>
      <c r="U61" s="43" t="s">
        <v>128</v>
      </c>
      <c r="V61" s="86" t="s">
        <v>380</v>
      </c>
      <c r="W61" s="59">
        <v>0</v>
      </c>
      <c r="X61" s="59" t="s">
        <v>391</v>
      </c>
      <c r="Y61" s="60">
        <v>0</v>
      </c>
      <c r="Z61" s="60" t="s">
        <v>164</v>
      </c>
      <c r="AA61" s="60">
        <v>0</v>
      </c>
      <c r="AB61" s="60" t="s">
        <v>114</v>
      </c>
      <c r="AC61" s="59">
        <v>4</v>
      </c>
      <c r="AD61" s="105">
        <v>0</v>
      </c>
    </row>
    <row r="62" spans="1:30" x14ac:dyDescent="0.2">
      <c r="A62" s="83" t="str">
        <f t="shared" si="5"/>
        <v>33</v>
      </c>
      <c r="B62" s="86" t="str">
        <f t="shared" si="6"/>
        <v>Rose Reed</v>
      </c>
      <c r="C62" s="12">
        <v>0</v>
      </c>
      <c r="D62" s="13">
        <v>0</v>
      </c>
      <c r="E62" s="13">
        <v>0</v>
      </c>
      <c r="F62" s="14">
        <v>0</v>
      </c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23</v>
      </c>
      <c r="P62" s="56">
        <f t="shared" si="10"/>
        <v>2</v>
      </c>
      <c r="Q62" s="56">
        <f t="shared" si="10"/>
        <v>9</v>
      </c>
      <c r="R62" s="91">
        <f t="shared" si="10"/>
        <v>15</v>
      </c>
      <c r="S62" s="85">
        <f t="shared" si="8"/>
        <v>8.6956521739130432E-2</v>
      </c>
      <c r="U62" s="43" t="s">
        <v>245</v>
      </c>
      <c r="V62" s="86" t="s">
        <v>88</v>
      </c>
      <c r="W62" s="59">
        <v>15</v>
      </c>
      <c r="X62" s="59">
        <v>15</v>
      </c>
      <c r="Y62" s="60">
        <v>8.6956521739130432E-2</v>
      </c>
      <c r="Z62" s="60" t="s">
        <v>114</v>
      </c>
      <c r="AA62" s="60">
        <v>1.6666666666666667</v>
      </c>
      <c r="AB62" s="60" t="s">
        <v>114</v>
      </c>
      <c r="AC62" s="59">
        <v>9</v>
      </c>
      <c r="AD62" s="105">
        <v>8.6956521739130432E-2</v>
      </c>
    </row>
    <row r="63" spans="1:30" x14ac:dyDescent="0.2">
      <c r="A63" s="83" t="str">
        <f t="shared" si="5"/>
        <v>2</v>
      </c>
      <c r="B63" s="86" t="str">
        <f t="shared" si="6"/>
        <v>Ronald Jordan</v>
      </c>
      <c r="C63" s="12">
        <v>1</v>
      </c>
      <c r="D63" s="13">
        <v>0</v>
      </c>
      <c r="E63" s="13">
        <v>0</v>
      </c>
      <c r="F63" s="14">
        <v>0</v>
      </c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32</v>
      </c>
      <c r="P63" s="56">
        <f t="shared" si="11"/>
        <v>10</v>
      </c>
      <c r="Q63" s="56">
        <f t="shared" si="11"/>
        <v>16</v>
      </c>
      <c r="R63" s="91">
        <f t="shared" si="11"/>
        <v>6</v>
      </c>
      <c r="S63" s="85">
        <f t="shared" si="8"/>
        <v>0.3125</v>
      </c>
      <c r="U63" s="43" t="s">
        <v>134</v>
      </c>
      <c r="V63" s="86" t="s">
        <v>322</v>
      </c>
      <c r="W63" s="59">
        <v>6</v>
      </c>
      <c r="X63" s="59">
        <v>6</v>
      </c>
      <c r="Y63" s="60">
        <v>0.3125</v>
      </c>
      <c r="Z63" s="60" t="s">
        <v>114</v>
      </c>
      <c r="AA63" s="60">
        <v>0.66666666666666663</v>
      </c>
      <c r="AB63" s="60" t="s">
        <v>114</v>
      </c>
      <c r="AC63" s="59">
        <v>9</v>
      </c>
      <c r="AD63" s="105">
        <v>0.3125</v>
      </c>
    </row>
    <row r="64" spans="1:30" x14ac:dyDescent="0.2">
      <c r="A64" s="83" t="str">
        <f t="shared" si="5"/>
        <v>12</v>
      </c>
      <c r="B64" s="86" t="str">
        <f t="shared" si="6"/>
        <v>John Geter</v>
      </c>
      <c r="C64" s="12">
        <v>3</v>
      </c>
      <c r="D64" s="13">
        <v>1</v>
      </c>
      <c r="E64" s="13">
        <v>2</v>
      </c>
      <c r="F64" s="14">
        <v>1</v>
      </c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34</v>
      </c>
      <c r="P64" s="56">
        <f t="shared" si="12"/>
        <v>13</v>
      </c>
      <c r="Q64" s="56">
        <f t="shared" si="12"/>
        <v>14</v>
      </c>
      <c r="R64" s="91">
        <f t="shared" si="12"/>
        <v>7</v>
      </c>
      <c r="S64" s="85">
        <f t="shared" si="8"/>
        <v>0.38235294117647056</v>
      </c>
      <c r="U64" s="43" t="s">
        <v>243</v>
      </c>
      <c r="V64" s="86" t="s">
        <v>323</v>
      </c>
      <c r="W64" s="59">
        <v>7</v>
      </c>
      <c r="X64" s="59">
        <v>7</v>
      </c>
      <c r="Y64" s="60">
        <v>0.38235294117647056</v>
      </c>
      <c r="Z64" s="60" t="s">
        <v>114</v>
      </c>
      <c r="AA64" s="60">
        <v>0.77777777777777779</v>
      </c>
      <c r="AB64" s="60" t="s">
        <v>114</v>
      </c>
      <c r="AC64" s="59">
        <v>9</v>
      </c>
      <c r="AD64" s="105">
        <v>0.38235294117647056</v>
      </c>
    </row>
    <row r="65" spans="1:30" x14ac:dyDescent="0.2">
      <c r="A65" s="83" t="str">
        <f t="shared" si="5"/>
        <v>1</v>
      </c>
      <c r="B65" s="86" t="str">
        <f t="shared" si="6"/>
        <v>Jason Gainey</v>
      </c>
      <c r="C65" s="12">
        <v>3</v>
      </c>
      <c r="D65" s="13">
        <v>0</v>
      </c>
      <c r="E65" s="13">
        <v>2</v>
      </c>
      <c r="F65" s="14">
        <v>8</v>
      </c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32</v>
      </c>
      <c r="P65" s="56">
        <f t="shared" si="13"/>
        <v>4</v>
      </c>
      <c r="Q65" s="56">
        <f t="shared" si="13"/>
        <v>20</v>
      </c>
      <c r="R65" s="91">
        <f t="shared" si="13"/>
        <v>35</v>
      </c>
      <c r="S65" s="85">
        <f t="shared" si="8"/>
        <v>0.125</v>
      </c>
      <c r="U65" s="43" t="s">
        <v>136</v>
      </c>
      <c r="V65" s="86" t="s">
        <v>324</v>
      </c>
      <c r="W65" s="59">
        <v>35</v>
      </c>
      <c r="X65" s="59">
        <v>35</v>
      </c>
      <c r="Y65" s="60">
        <v>0.125</v>
      </c>
      <c r="Z65" s="60" t="s">
        <v>114</v>
      </c>
      <c r="AA65" s="60">
        <v>3.8888888888888888</v>
      </c>
      <c r="AB65" s="60" t="s">
        <v>114</v>
      </c>
      <c r="AC65" s="59">
        <v>9</v>
      </c>
      <c r="AD65" s="105">
        <v>0.125</v>
      </c>
    </row>
    <row r="66" spans="1:30" x14ac:dyDescent="0.2">
      <c r="A66" s="83" t="str">
        <f t="shared" si="5"/>
        <v>32</v>
      </c>
      <c r="B66" s="86" t="str">
        <f t="shared" si="6"/>
        <v>Karen Demease</v>
      </c>
      <c r="C66" s="12">
        <v>4</v>
      </c>
      <c r="D66" s="13">
        <v>0</v>
      </c>
      <c r="E66" s="13">
        <v>2</v>
      </c>
      <c r="F66" s="14">
        <v>0</v>
      </c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15</v>
      </c>
      <c r="P66" s="56">
        <f t="shared" si="14"/>
        <v>1</v>
      </c>
      <c r="Q66" s="56">
        <f t="shared" si="14"/>
        <v>6</v>
      </c>
      <c r="R66" s="91">
        <f t="shared" si="14"/>
        <v>1</v>
      </c>
      <c r="S66" s="85">
        <f t="shared" si="8"/>
        <v>6.6666666666666666E-2</v>
      </c>
      <c r="U66" s="43" t="s">
        <v>251</v>
      </c>
      <c r="V66" s="86" t="s">
        <v>325</v>
      </c>
      <c r="W66" s="59">
        <v>1</v>
      </c>
      <c r="X66" s="59">
        <v>1</v>
      </c>
      <c r="Y66" s="60">
        <v>6.6666666666666666E-2</v>
      </c>
      <c r="Z66" s="60" t="s">
        <v>164</v>
      </c>
      <c r="AA66" s="60">
        <v>0.2</v>
      </c>
      <c r="AB66" s="60" t="s">
        <v>114</v>
      </c>
      <c r="AC66" s="59">
        <v>5</v>
      </c>
      <c r="AD66" s="105">
        <v>0.05</v>
      </c>
    </row>
    <row r="67" spans="1:30" x14ac:dyDescent="0.2">
      <c r="A67" s="83" t="str">
        <f t="shared" si="5"/>
        <v>16</v>
      </c>
      <c r="B67" s="86" t="str">
        <f t="shared" si="6"/>
        <v>John Ingram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15</v>
      </c>
      <c r="P67" s="56">
        <f t="shared" si="15"/>
        <v>2</v>
      </c>
      <c r="Q67" s="56">
        <f t="shared" si="15"/>
        <v>5</v>
      </c>
      <c r="R67" s="91">
        <f t="shared" si="15"/>
        <v>8</v>
      </c>
      <c r="S67" s="85">
        <f t="shared" si="8"/>
        <v>0.13333333333333333</v>
      </c>
      <c r="U67" s="43" t="s">
        <v>235</v>
      </c>
      <c r="V67" s="86" t="s">
        <v>326</v>
      </c>
      <c r="W67" s="59">
        <v>8</v>
      </c>
      <c r="X67" s="59">
        <v>8</v>
      </c>
      <c r="Y67" s="60">
        <v>0.13333333333333333</v>
      </c>
      <c r="Z67" s="60" t="s">
        <v>164</v>
      </c>
      <c r="AA67" s="60">
        <v>1.6</v>
      </c>
      <c r="AB67" s="60" t="s">
        <v>114</v>
      </c>
      <c r="AC67" s="59">
        <v>5</v>
      </c>
      <c r="AD67" s="105">
        <v>0.1</v>
      </c>
    </row>
    <row r="68" spans="1:30" x14ac:dyDescent="0.2">
      <c r="A68" s="83" t="str">
        <f t="shared" si="5"/>
        <v>21</v>
      </c>
      <c r="B68" s="86" t="str">
        <f t="shared" si="6"/>
        <v>Kayleigh Joiner</v>
      </c>
      <c r="C68" s="12">
        <v>2</v>
      </c>
      <c r="D68" s="13">
        <v>0</v>
      </c>
      <c r="E68" s="13">
        <v>1</v>
      </c>
      <c r="F68" s="14">
        <v>1</v>
      </c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7</v>
      </c>
      <c r="P68" s="56">
        <f t="shared" si="16"/>
        <v>1</v>
      </c>
      <c r="Q68" s="56">
        <f t="shared" si="16"/>
        <v>4</v>
      </c>
      <c r="R68" s="91">
        <f t="shared" si="16"/>
        <v>1</v>
      </c>
      <c r="S68" s="85">
        <f t="shared" si="8"/>
        <v>0.14285714285714285</v>
      </c>
      <c r="U68" s="43" t="s">
        <v>133</v>
      </c>
      <c r="V68" s="86" t="s">
        <v>327</v>
      </c>
      <c r="W68" s="59">
        <v>1</v>
      </c>
      <c r="X68" s="59">
        <v>1</v>
      </c>
      <c r="Y68" s="60">
        <v>0.14285714285714285</v>
      </c>
      <c r="Z68" s="60" t="s">
        <v>164</v>
      </c>
      <c r="AA68" s="60">
        <v>0.25</v>
      </c>
      <c r="AB68" s="60" t="s">
        <v>114</v>
      </c>
      <c r="AC68" s="59">
        <v>4</v>
      </c>
      <c r="AD68" s="105">
        <v>0.05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>
        <v>0</v>
      </c>
      <c r="V69" s="86">
        <v>0</v>
      </c>
      <c r="W69" s="59">
        <v>0</v>
      </c>
      <c r="X69" s="59" t="s">
        <v>391</v>
      </c>
      <c r="Y69" s="60">
        <v>0</v>
      </c>
      <c r="Z69" s="60" t="s">
        <v>164</v>
      </c>
      <c r="AA69" s="60">
        <v>0</v>
      </c>
      <c r="AB69" s="60" t="s">
        <v>161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391</v>
      </c>
      <c r="Y70" s="60">
        <v>0</v>
      </c>
      <c r="Z70" s="60" t="s">
        <v>164</v>
      </c>
      <c r="AA70" s="60">
        <v>0</v>
      </c>
      <c r="AB70" s="60" t="s">
        <v>161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391</v>
      </c>
      <c r="Y71" s="60">
        <v>0</v>
      </c>
      <c r="Z71" s="60" t="s">
        <v>164</v>
      </c>
      <c r="AA71" s="60">
        <v>0</v>
      </c>
      <c r="AB71" s="60" t="s">
        <v>161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391</v>
      </c>
      <c r="Y72" s="60">
        <v>0</v>
      </c>
      <c r="Z72" s="60" t="s">
        <v>164</v>
      </c>
      <c r="AA72" s="60">
        <v>0</v>
      </c>
      <c r="AB72" s="60" t="s">
        <v>161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391</v>
      </c>
      <c r="Y73" s="60">
        <v>0</v>
      </c>
      <c r="Z73" s="60" t="s">
        <v>164</v>
      </c>
      <c r="AA73" s="60">
        <v>0</v>
      </c>
      <c r="AB73" s="60" t="s">
        <v>161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7"/>
      <c r="D74" s="158"/>
      <c r="E74" s="158"/>
      <c r="F74" s="159"/>
      <c r="G74" s="157"/>
      <c r="H74" s="158"/>
      <c r="I74" s="158"/>
      <c r="J74" s="159"/>
      <c r="K74" s="157"/>
      <c r="L74" s="158"/>
      <c r="M74" s="158"/>
      <c r="N74" s="15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391</v>
      </c>
      <c r="Y74" s="60">
        <v>0</v>
      </c>
      <c r="Z74" s="60" t="s">
        <v>164</v>
      </c>
      <c r="AA74" s="60">
        <v>0</v>
      </c>
      <c r="AB74" s="60" t="s">
        <v>161</v>
      </c>
      <c r="AC74" s="59">
        <v>0</v>
      </c>
      <c r="AD74" s="105">
        <v>0</v>
      </c>
    </row>
    <row r="75" spans="1:30" s="151" customFormat="1" x14ac:dyDescent="0.2">
      <c r="A75" s="83">
        <f t="shared" si="5"/>
        <v>0</v>
      </c>
      <c r="B75" s="86">
        <f t="shared" si="6"/>
        <v>0</v>
      </c>
      <c r="C75" s="12"/>
      <c r="D75" s="150"/>
      <c r="E75" s="150"/>
      <c r="F75" s="14"/>
      <c r="G75" s="12"/>
      <c r="H75" s="150"/>
      <c r="I75" s="150"/>
      <c r="J75" s="14"/>
      <c r="K75" s="12"/>
      <c r="L75" s="150"/>
      <c r="M75" s="15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391</v>
      </c>
      <c r="Y75" s="60">
        <v>0</v>
      </c>
      <c r="Z75" s="60" t="s">
        <v>164</v>
      </c>
      <c r="AA75" s="60">
        <v>0</v>
      </c>
      <c r="AB75" s="60" t="s">
        <v>161</v>
      </c>
      <c r="AC75" s="59">
        <v>0</v>
      </c>
      <c r="AD75" s="105">
        <v>0</v>
      </c>
    </row>
    <row r="76" spans="1:30" s="151" customFormat="1" x14ac:dyDescent="0.2">
      <c r="A76" s="83">
        <f t="shared" si="5"/>
        <v>0</v>
      </c>
      <c r="B76" s="86">
        <f t="shared" si="6"/>
        <v>0</v>
      </c>
      <c r="C76" s="12"/>
      <c r="D76" s="150"/>
      <c r="E76" s="150"/>
      <c r="F76" s="14"/>
      <c r="G76" s="12"/>
      <c r="H76" s="150"/>
      <c r="I76" s="150"/>
      <c r="J76" s="14"/>
      <c r="K76" s="12"/>
      <c r="L76" s="150"/>
      <c r="M76" s="15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391</v>
      </c>
      <c r="Y76" s="60">
        <v>0</v>
      </c>
      <c r="Z76" s="60" t="s">
        <v>164</v>
      </c>
      <c r="AA76" s="60">
        <v>0</v>
      </c>
      <c r="AB76" s="60" t="s">
        <v>161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Jarmael Jones</v>
      </c>
      <c r="C78" s="20">
        <v>10</v>
      </c>
      <c r="D78" s="21">
        <v>1</v>
      </c>
      <c r="E78" s="21">
        <v>7</v>
      </c>
      <c r="F78" s="22">
        <v>10</v>
      </c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196</v>
      </c>
      <c r="P78" s="21">
        <f t="shared" si="25"/>
        <v>37</v>
      </c>
      <c r="Q78" s="162">
        <f t="shared" si="25"/>
        <v>99</v>
      </c>
      <c r="R78" s="161"/>
      <c r="S78" s="163">
        <f>SUM(Q78/O78)</f>
        <v>0.50510204081632648</v>
      </c>
      <c r="V78" s="56" t="s">
        <v>23</v>
      </c>
      <c r="W78" s="59">
        <v>89</v>
      </c>
      <c r="X78" s="59">
        <v>89</v>
      </c>
      <c r="Y78" s="61"/>
      <c r="Z78" s="61"/>
      <c r="AA78" s="61"/>
      <c r="AB78" s="61"/>
      <c r="AC78" s="62"/>
    </row>
    <row r="79" spans="1:30" x14ac:dyDescent="0.2">
      <c r="A79" s="11"/>
      <c r="B79" s="160" t="str">
        <f>B51</f>
        <v>Elzie Haskett</v>
      </c>
      <c r="C79" s="90">
        <v>9</v>
      </c>
      <c r="D79" s="56">
        <v>0</v>
      </c>
      <c r="E79" s="56">
        <v>5</v>
      </c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9</v>
      </c>
      <c r="P79" s="56">
        <f t="shared" si="25"/>
        <v>0</v>
      </c>
      <c r="Q79" s="56">
        <f t="shared" si="25"/>
        <v>5</v>
      </c>
      <c r="R79" s="91"/>
      <c r="S79" s="164">
        <f>SUM(Q79/O79)</f>
        <v>0.55555555555555558</v>
      </c>
      <c r="V79" s="67" t="s">
        <v>24</v>
      </c>
      <c r="W79" s="62"/>
      <c r="X79" s="62"/>
      <c r="Y79" s="68">
        <v>0.38235294117647056</v>
      </c>
      <c r="Z79" s="68"/>
      <c r="AA79" s="68">
        <v>3.8888888888888888</v>
      </c>
      <c r="AB79" s="68"/>
      <c r="AC79" s="62"/>
    </row>
    <row r="80" spans="1:30" x14ac:dyDescent="0.2">
      <c r="A80" s="11"/>
      <c r="B80" s="160">
        <f>B52</f>
        <v>0</v>
      </c>
      <c r="C80" s="12"/>
      <c r="D80" s="150"/>
      <c r="E80" s="150"/>
      <c r="F80" s="14"/>
      <c r="G80" s="12"/>
      <c r="H80" s="150"/>
      <c r="I80" s="150"/>
      <c r="J80" s="14"/>
      <c r="K80" s="12"/>
      <c r="L80" s="150"/>
      <c r="M80" s="15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51" customFormat="1" ht="13.5" thickBot="1" x14ac:dyDescent="0.25">
      <c r="A81" s="179"/>
      <c r="B81" s="160">
        <f>B53</f>
        <v>0</v>
      </c>
      <c r="C81" s="181"/>
      <c r="D81" s="182"/>
      <c r="E81" s="182"/>
      <c r="F81" s="183"/>
      <c r="G81" s="181"/>
      <c r="H81" s="182"/>
      <c r="I81" s="182"/>
      <c r="J81" s="183"/>
      <c r="K81" s="181"/>
      <c r="L81" s="182"/>
      <c r="M81" s="182"/>
      <c r="N81" s="183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5" t="e">
        <f>SUM(Q81/O81)</f>
        <v>#DIV/0!</v>
      </c>
      <c r="V81" s="67"/>
      <c r="W81" s="180"/>
      <c r="X81" s="180"/>
      <c r="Y81" s="68"/>
      <c r="Z81" s="68"/>
      <c r="AA81" s="68"/>
      <c r="AB81" s="68"/>
      <c r="AC81" s="180"/>
    </row>
    <row r="82" spans="1:29" ht="13.5" thickBot="1" x14ac:dyDescent="0.25">
      <c r="A82" s="18"/>
      <c r="B82" s="28" t="s">
        <v>10</v>
      </c>
      <c r="C82" s="29">
        <f t="shared" ref="C82:R82" si="26">SUM(C59:C76)</f>
        <v>19</v>
      </c>
      <c r="D82" s="29">
        <f t="shared" si="26"/>
        <v>1</v>
      </c>
      <c r="E82" s="29">
        <f t="shared" si="26"/>
        <v>12</v>
      </c>
      <c r="F82" s="29">
        <f t="shared" si="26"/>
        <v>10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205</v>
      </c>
      <c r="P82" s="29">
        <f t="shared" si="26"/>
        <v>37</v>
      </c>
      <c r="Q82" s="29">
        <f t="shared" si="26"/>
        <v>104</v>
      </c>
      <c r="R82" s="29">
        <f t="shared" si="26"/>
        <v>89</v>
      </c>
      <c r="S82" s="69">
        <f>AVERAGE(P82/O82)</f>
        <v>0.18048780487804877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205</v>
      </c>
      <c r="D83" s="29">
        <f>SUM(P55,D82)</f>
        <v>37</v>
      </c>
      <c r="E83" s="29">
        <f>SUM(Q55,E82)</f>
        <v>104</v>
      </c>
      <c r="F83" s="29">
        <f>SUM(R55,F82)</f>
        <v>89</v>
      </c>
      <c r="G83" s="29">
        <f t="shared" ref="G83:M83" si="27">SUM(C83,G82)</f>
        <v>205</v>
      </c>
      <c r="H83" s="29">
        <f t="shared" si="27"/>
        <v>37</v>
      </c>
      <c r="I83" s="29">
        <f t="shared" si="27"/>
        <v>104</v>
      </c>
      <c r="J83" s="29">
        <f t="shared" si="27"/>
        <v>89</v>
      </c>
      <c r="K83" s="29">
        <f t="shared" si="27"/>
        <v>205</v>
      </c>
      <c r="L83" s="29">
        <f t="shared" si="27"/>
        <v>37</v>
      </c>
      <c r="M83" s="29">
        <f t="shared" si="27"/>
        <v>104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0.63366336633663367</v>
      </c>
      <c r="V84" s="201" t="s">
        <v>25</v>
      </c>
      <c r="W84" s="202"/>
      <c r="X84" s="203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1.8636363636363635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9</v>
      </c>
      <c r="E86" s="73" t="s">
        <v>32</v>
      </c>
      <c r="V86" s="77" t="s">
        <v>29</v>
      </c>
      <c r="W86" s="61" t="s">
        <v>147</v>
      </c>
      <c r="X86" s="79">
        <v>0.49489795918367352</v>
      </c>
      <c r="Y86" s="62" t="s">
        <v>114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346</v>
      </c>
      <c r="X87" s="167">
        <v>0.44444444444444442</v>
      </c>
      <c r="Y87" s="62" t="s">
        <v>165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7" t="e">
        <v>#DIV/0!</v>
      </c>
      <c r="Y88" s="62" t="s">
        <v>165</v>
      </c>
    </row>
    <row r="89" spans="1:29" x14ac:dyDescent="0.2">
      <c r="V89" s="80" t="s">
        <v>29</v>
      </c>
      <c r="W89" s="81">
        <v>0</v>
      </c>
      <c r="X89" s="82" t="e">
        <v>#DIV/0!</v>
      </c>
      <c r="Y89" s="180" t="s">
        <v>165</v>
      </c>
    </row>
  </sheetData>
  <sheetProtection sheet="1" objects="1" scenarios="1"/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12" priority="5" stopIfTrue="1" operator="equal">
      <formula>$Y$79</formula>
    </cfRule>
  </conditionalFormatting>
  <conditionalFormatting sqref="AA59:AB74 AA77:AB77">
    <cfRule type="cellIs" dxfId="11" priority="6" stopIfTrue="1" operator="equal">
      <formula>$AA$79</formula>
    </cfRule>
  </conditionalFormatting>
  <conditionalFormatting sqref="Y75:Z75">
    <cfRule type="cellIs" dxfId="10" priority="3" stopIfTrue="1" operator="equal">
      <formula>$Y$79</formula>
    </cfRule>
  </conditionalFormatting>
  <conditionalFormatting sqref="AA75:AB75">
    <cfRule type="cellIs" dxfId="9" priority="4" stopIfTrue="1" operator="equal">
      <formula>$AA$79</formula>
    </cfRule>
  </conditionalFormatting>
  <conditionalFormatting sqref="Y76:Z76">
    <cfRule type="cellIs" dxfId="8" priority="1" stopIfTrue="1" operator="equal">
      <formula>$Y$79</formula>
    </cfRule>
  </conditionalFormatting>
  <conditionalFormatting sqref="AA76:AB76">
    <cfRule type="cellIs" dxfId="7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98" t="s">
        <v>81</v>
      </c>
      <c r="D1" s="199"/>
      <c r="E1" s="200"/>
      <c r="F1" s="4">
        <v>17</v>
      </c>
      <c r="G1" s="198" t="s">
        <v>40</v>
      </c>
      <c r="H1" s="199"/>
      <c r="I1" s="200"/>
      <c r="J1" s="4">
        <v>11</v>
      </c>
      <c r="K1" s="198" t="s">
        <v>44</v>
      </c>
      <c r="L1" s="199"/>
      <c r="M1" s="200"/>
      <c r="N1" s="4">
        <v>6</v>
      </c>
      <c r="O1" s="198" t="s">
        <v>166</v>
      </c>
      <c r="P1" s="199"/>
      <c r="Q1" s="200"/>
      <c r="R1" s="4">
        <v>2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229</v>
      </c>
      <c r="B3" s="86" t="s">
        <v>276</v>
      </c>
      <c r="C3" s="12">
        <v>4</v>
      </c>
      <c r="D3" s="13">
        <v>0</v>
      </c>
      <c r="E3" s="13">
        <v>2</v>
      </c>
      <c r="F3" s="14">
        <v>2</v>
      </c>
      <c r="G3" s="127">
        <v>4</v>
      </c>
      <c r="H3" s="13">
        <v>0</v>
      </c>
      <c r="I3" s="13">
        <v>1</v>
      </c>
      <c r="J3" s="14">
        <v>5</v>
      </c>
      <c r="K3" s="127">
        <v>4</v>
      </c>
      <c r="L3" s="128">
        <v>1</v>
      </c>
      <c r="M3" s="128">
        <v>1</v>
      </c>
      <c r="N3" s="129">
        <v>0</v>
      </c>
      <c r="O3" s="127">
        <v>5</v>
      </c>
      <c r="P3" s="128">
        <v>2</v>
      </c>
      <c r="Q3" s="128">
        <v>3</v>
      </c>
      <c r="R3" s="129">
        <v>6</v>
      </c>
      <c r="S3" s="17"/>
    </row>
    <row r="4" spans="1:19" x14ac:dyDescent="0.2">
      <c r="A4" s="83" t="s">
        <v>132</v>
      </c>
      <c r="B4" s="86" t="s">
        <v>277</v>
      </c>
      <c r="C4" s="12">
        <v>4</v>
      </c>
      <c r="D4" s="13">
        <v>2</v>
      </c>
      <c r="E4" s="13">
        <v>1</v>
      </c>
      <c r="F4" s="14">
        <v>1</v>
      </c>
      <c r="G4" s="127">
        <v>3</v>
      </c>
      <c r="H4" s="13">
        <v>0</v>
      </c>
      <c r="I4" s="13">
        <v>1</v>
      </c>
      <c r="J4" s="14">
        <v>2</v>
      </c>
      <c r="K4" s="127">
        <v>4</v>
      </c>
      <c r="L4" s="128">
        <v>1</v>
      </c>
      <c r="M4" s="128">
        <v>1</v>
      </c>
      <c r="N4" s="129">
        <v>1</v>
      </c>
      <c r="O4" s="127">
        <v>5</v>
      </c>
      <c r="P4" s="128">
        <v>3</v>
      </c>
      <c r="Q4" s="128">
        <v>0</v>
      </c>
      <c r="R4" s="129">
        <v>0</v>
      </c>
      <c r="S4" s="17"/>
    </row>
    <row r="5" spans="1:19" x14ac:dyDescent="0.2">
      <c r="A5" s="83" t="s">
        <v>270</v>
      </c>
      <c r="B5" s="86" t="s">
        <v>348</v>
      </c>
      <c r="C5" s="12">
        <v>3</v>
      </c>
      <c r="D5" s="13">
        <v>0</v>
      </c>
      <c r="E5" s="13">
        <v>3</v>
      </c>
      <c r="F5" s="14">
        <v>0</v>
      </c>
      <c r="G5" s="127">
        <v>1</v>
      </c>
      <c r="H5" s="13">
        <v>0</v>
      </c>
      <c r="I5" s="13">
        <v>1</v>
      </c>
      <c r="J5" s="14">
        <v>0</v>
      </c>
      <c r="K5" s="127">
        <v>2</v>
      </c>
      <c r="L5" s="128">
        <v>0</v>
      </c>
      <c r="M5" s="128">
        <v>1</v>
      </c>
      <c r="N5" s="129">
        <v>0</v>
      </c>
      <c r="O5" s="127"/>
      <c r="P5" s="128"/>
      <c r="Q5" s="128"/>
      <c r="R5" s="129"/>
      <c r="S5" s="17"/>
    </row>
    <row r="6" spans="1:19" x14ac:dyDescent="0.2">
      <c r="A6" s="83" t="s">
        <v>254</v>
      </c>
      <c r="B6" s="86" t="s">
        <v>200</v>
      </c>
      <c r="C6" s="12">
        <v>3</v>
      </c>
      <c r="D6" s="13">
        <v>0</v>
      </c>
      <c r="E6" s="13">
        <v>1</v>
      </c>
      <c r="F6" s="14">
        <v>1</v>
      </c>
      <c r="G6" s="127">
        <v>2</v>
      </c>
      <c r="H6" s="13">
        <v>0</v>
      </c>
      <c r="I6" s="13">
        <v>1</v>
      </c>
      <c r="J6" s="14">
        <v>0</v>
      </c>
      <c r="K6" s="127"/>
      <c r="L6" s="128"/>
      <c r="M6" s="128"/>
      <c r="N6" s="129"/>
      <c r="O6" s="127">
        <v>5</v>
      </c>
      <c r="P6" s="128">
        <v>0</v>
      </c>
      <c r="Q6" s="128">
        <v>2</v>
      </c>
      <c r="R6" s="129">
        <v>0</v>
      </c>
      <c r="S6" s="17" t="s">
        <v>8</v>
      </c>
    </row>
    <row r="7" spans="1:19" x14ac:dyDescent="0.2">
      <c r="A7" s="83" t="s">
        <v>235</v>
      </c>
      <c r="B7" s="86" t="s">
        <v>349</v>
      </c>
      <c r="C7" s="12">
        <v>0</v>
      </c>
      <c r="D7" s="13">
        <v>0</v>
      </c>
      <c r="E7" s="13">
        <v>0</v>
      </c>
      <c r="F7" s="14">
        <v>1</v>
      </c>
      <c r="G7" s="127"/>
      <c r="H7" s="13"/>
      <c r="I7" s="13"/>
      <c r="J7" s="14"/>
      <c r="K7" s="127">
        <v>0</v>
      </c>
      <c r="L7" s="128">
        <v>0</v>
      </c>
      <c r="M7" s="128">
        <v>0</v>
      </c>
      <c r="N7" s="129">
        <v>1</v>
      </c>
      <c r="O7" s="127">
        <v>0</v>
      </c>
      <c r="P7" s="128">
        <v>0</v>
      </c>
      <c r="Q7" s="128">
        <v>0</v>
      </c>
      <c r="R7" s="129">
        <v>0</v>
      </c>
      <c r="S7" s="17"/>
    </row>
    <row r="8" spans="1:19" x14ac:dyDescent="0.2">
      <c r="A8" s="83" t="s">
        <v>129</v>
      </c>
      <c r="B8" s="172" t="s">
        <v>278</v>
      </c>
      <c r="C8" s="12">
        <v>3</v>
      </c>
      <c r="D8" s="13">
        <v>0</v>
      </c>
      <c r="E8" s="13">
        <v>3</v>
      </c>
      <c r="F8" s="14">
        <v>0</v>
      </c>
      <c r="G8" s="127">
        <v>1</v>
      </c>
      <c r="H8" s="13">
        <v>0</v>
      </c>
      <c r="I8" s="13">
        <v>1</v>
      </c>
      <c r="J8" s="14">
        <v>0</v>
      </c>
      <c r="K8" s="127"/>
      <c r="L8" s="128"/>
      <c r="M8" s="128"/>
      <c r="N8" s="130"/>
      <c r="O8" s="127"/>
      <c r="P8" s="128"/>
      <c r="Q8" s="128"/>
      <c r="R8" s="130"/>
      <c r="S8" s="17"/>
    </row>
    <row r="9" spans="1:19" x14ac:dyDescent="0.2">
      <c r="A9" s="83" t="s">
        <v>141</v>
      </c>
      <c r="B9" s="172" t="s">
        <v>279</v>
      </c>
      <c r="C9" s="12">
        <v>2</v>
      </c>
      <c r="D9" s="13">
        <v>0</v>
      </c>
      <c r="E9" s="13">
        <v>2</v>
      </c>
      <c r="F9" s="14">
        <v>1</v>
      </c>
      <c r="G9" s="127"/>
      <c r="H9" s="13"/>
      <c r="I9" s="13"/>
      <c r="J9" s="14"/>
      <c r="K9" s="127"/>
      <c r="L9" s="128"/>
      <c r="M9" s="128"/>
      <c r="N9" s="129"/>
      <c r="O9" s="127"/>
      <c r="P9" s="128"/>
      <c r="Q9" s="128"/>
      <c r="R9" s="129"/>
      <c r="S9" s="17"/>
    </row>
    <row r="10" spans="1:19" x14ac:dyDescent="0.2">
      <c r="A10" s="83" t="s">
        <v>280</v>
      </c>
      <c r="B10" s="86" t="s">
        <v>183</v>
      </c>
      <c r="C10" s="12">
        <v>1</v>
      </c>
      <c r="D10" s="13">
        <v>0</v>
      </c>
      <c r="E10" s="13">
        <v>0</v>
      </c>
      <c r="F10" s="14">
        <v>0</v>
      </c>
      <c r="G10" s="127"/>
      <c r="H10" s="13"/>
      <c r="I10" s="13"/>
      <c r="J10" s="14"/>
      <c r="K10" s="127">
        <v>1</v>
      </c>
      <c r="L10" s="128">
        <v>0</v>
      </c>
      <c r="M10" s="128">
        <v>1</v>
      </c>
      <c r="N10" s="129">
        <v>0</v>
      </c>
      <c r="O10" s="127"/>
      <c r="P10" s="128"/>
      <c r="Q10" s="128"/>
      <c r="R10" s="129"/>
      <c r="S10" s="17"/>
    </row>
    <row r="11" spans="1:19" x14ac:dyDescent="0.2">
      <c r="A11" s="83" t="s">
        <v>134</v>
      </c>
      <c r="B11" s="86" t="s">
        <v>143</v>
      </c>
      <c r="C11" s="12"/>
      <c r="D11" s="13"/>
      <c r="E11" s="13"/>
      <c r="F11" s="14"/>
      <c r="G11" s="127">
        <v>4</v>
      </c>
      <c r="H11" s="13">
        <v>0</v>
      </c>
      <c r="I11" s="13">
        <v>1</v>
      </c>
      <c r="J11" s="14">
        <v>1</v>
      </c>
      <c r="K11" s="131">
        <v>4</v>
      </c>
      <c r="L11" s="132">
        <v>1</v>
      </c>
      <c r="M11" s="132">
        <v>0</v>
      </c>
      <c r="N11" s="130">
        <v>1</v>
      </c>
      <c r="O11" s="131">
        <v>5</v>
      </c>
      <c r="P11" s="132">
        <v>3</v>
      </c>
      <c r="Q11" s="132">
        <v>0</v>
      </c>
      <c r="R11" s="130">
        <v>0</v>
      </c>
      <c r="S11" s="17"/>
    </row>
    <row r="12" spans="1:19" x14ac:dyDescent="0.2">
      <c r="A12" s="83" t="s">
        <v>138</v>
      </c>
      <c r="B12" s="86" t="s">
        <v>86</v>
      </c>
      <c r="C12" s="12"/>
      <c r="D12" s="13"/>
      <c r="E12" s="13"/>
      <c r="F12" s="14"/>
      <c r="G12" s="127">
        <v>3</v>
      </c>
      <c r="H12" s="13">
        <v>1</v>
      </c>
      <c r="I12" s="13">
        <v>0</v>
      </c>
      <c r="J12" s="14">
        <v>1</v>
      </c>
      <c r="K12" s="127">
        <v>4</v>
      </c>
      <c r="L12" s="128">
        <v>0</v>
      </c>
      <c r="M12" s="128">
        <v>1</v>
      </c>
      <c r="N12" s="129">
        <v>0</v>
      </c>
      <c r="O12" s="127">
        <v>5</v>
      </c>
      <c r="P12" s="128">
        <v>3</v>
      </c>
      <c r="Q12" s="128">
        <v>1</v>
      </c>
      <c r="R12" s="129">
        <v>1</v>
      </c>
      <c r="S12" s="17"/>
    </row>
    <row r="13" spans="1:19" x14ac:dyDescent="0.2">
      <c r="A13" s="83" t="s">
        <v>230</v>
      </c>
      <c r="B13" s="86" t="s">
        <v>281</v>
      </c>
      <c r="C13" s="12"/>
      <c r="D13" s="13"/>
      <c r="E13" s="13"/>
      <c r="F13" s="14"/>
      <c r="G13" s="127">
        <v>2</v>
      </c>
      <c r="H13" s="13">
        <v>1</v>
      </c>
      <c r="I13" s="13">
        <v>0</v>
      </c>
      <c r="J13" s="14">
        <v>2</v>
      </c>
      <c r="K13" s="127">
        <v>3</v>
      </c>
      <c r="L13" s="128">
        <v>1</v>
      </c>
      <c r="M13" s="128">
        <v>1</v>
      </c>
      <c r="N13" s="129">
        <v>1</v>
      </c>
      <c r="O13" s="127">
        <v>5</v>
      </c>
      <c r="P13" s="128">
        <v>4</v>
      </c>
      <c r="Q13" s="128">
        <v>1</v>
      </c>
      <c r="R13" s="129">
        <v>0</v>
      </c>
      <c r="S13" s="17"/>
    </row>
    <row r="14" spans="1:19" x14ac:dyDescent="0.2">
      <c r="A14" s="83"/>
      <c r="B14" s="86"/>
      <c r="C14" s="12"/>
      <c r="D14" s="13"/>
      <c r="E14" s="13"/>
      <c r="F14" s="14"/>
      <c r="G14" s="127"/>
      <c r="H14" s="13"/>
      <c r="I14" s="13"/>
      <c r="J14" s="14"/>
      <c r="K14" s="127"/>
      <c r="L14" s="128"/>
      <c r="M14" s="128"/>
      <c r="N14" s="129"/>
      <c r="O14" s="127"/>
      <c r="P14" s="128"/>
      <c r="Q14" s="128"/>
      <c r="R14" s="129"/>
      <c r="S14" s="17"/>
    </row>
    <row r="15" spans="1:19" x14ac:dyDescent="0.2">
      <c r="A15" s="83"/>
      <c r="B15" s="86"/>
      <c r="C15" s="12"/>
      <c r="D15" s="13"/>
      <c r="E15" s="13"/>
      <c r="F15" s="14"/>
      <c r="G15" s="127"/>
      <c r="H15" s="13"/>
      <c r="I15" s="13"/>
      <c r="J15" s="14"/>
      <c r="K15" s="127"/>
      <c r="L15" s="128"/>
      <c r="M15" s="128"/>
      <c r="N15" s="129"/>
      <c r="O15" s="127"/>
      <c r="P15" s="128"/>
      <c r="Q15" s="128"/>
      <c r="R15" s="129"/>
      <c r="S15" s="17"/>
    </row>
    <row r="16" spans="1:19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50"/>
      <c r="E18" s="150"/>
      <c r="F18" s="14"/>
      <c r="G18" s="12"/>
      <c r="H18" s="150"/>
      <c r="I18" s="150"/>
      <c r="J18" s="14"/>
      <c r="K18" s="12"/>
      <c r="L18" s="150"/>
      <c r="M18" s="150"/>
      <c r="N18" s="14"/>
      <c r="O18" s="12"/>
      <c r="P18" s="150"/>
      <c r="Q18" s="150"/>
      <c r="R18" s="14"/>
      <c r="S18" s="17"/>
    </row>
    <row r="19" spans="1:24" s="151" customFormat="1" x14ac:dyDescent="0.2">
      <c r="A19" s="83"/>
      <c r="B19" s="86"/>
      <c r="C19" s="12"/>
      <c r="D19" s="150"/>
      <c r="E19" s="150"/>
      <c r="F19" s="14"/>
      <c r="G19" s="12"/>
      <c r="H19" s="150"/>
      <c r="I19" s="150"/>
      <c r="J19" s="14"/>
      <c r="K19" s="12"/>
      <c r="L19" s="150"/>
      <c r="M19" s="150"/>
      <c r="N19" s="14"/>
      <c r="O19" s="12"/>
      <c r="P19" s="150"/>
      <c r="Q19" s="150"/>
      <c r="R19" s="14"/>
      <c r="S19" s="17"/>
    </row>
    <row r="20" spans="1:24" s="151" customFormat="1" x14ac:dyDescent="0.2">
      <c r="A20" s="83"/>
      <c r="B20" s="86"/>
      <c r="C20" s="12"/>
      <c r="D20" s="150"/>
      <c r="E20" s="150"/>
      <c r="F20" s="14"/>
      <c r="G20" s="12"/>
      <c r="H20" s="150"/>
      <c r="I20" s="150"/>
      <c r="J20" s="14"/>
      <c r="K20" s="12"/>
      <c r="L20" s="150"/>
      <c r="M20" s="150"/>
      <c r="N20" s="14"/>
      <c r="O20" s="12"/>
      <c r="P20" s="150"/>
      <c r="Q20" s="150"/>
      <c r="R20" s="14"/>
      <c r="S20" s="17"/>
    </row>
    <row r="21" spans="1:24" s="151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73" t="s">
        <v>282</v>
      </c>
      <c r="C22" s="20">
        <v>20</v>
      </c>
      <c r="D22" s="21">
        <v>2</v>
      </c>
      <c r="E22" s="21">
        <v>12</v>
      </c>
      <c r="F22" s="22">
        <v>6</v>
      </c>
      <c r="G22" s="20"/>
      <c r="H22" s="21"/>
      <c r="I22" s="21"/>
      <c r="J22" s="22"/>
      <c r="K22" s="20"/>
      <c r="L22" s="21"/>
      <c r="M22" s="21"/>
      <c r="N22" s="22"/>
      <c r="O22" s="20"/>
      <c r="P22" s="21"/>
      <c r="Q22" s="21"/>
      <c r="R22" s="22"/>
      <c r="S22" s="24"/>
    </row>
    <row r="23" spans="1:24" x14ac:dyDescent="0.2">
      <c r="A23" s="18"/>
      <c r="B23" s="174" t="s">
        <v>154</v>
      </c>
      <c r="C23" s="90"/>
      <c r="D23" s="56"/>
      <c r="E23" s="56"/>
      <c r="F23" s="91"/>
      <c r="G23" s="90">
        <v>20</v>
      </c>
      <c r="H23" s="56">
        <v>2</v>
      </c>
      <c r="I23" s="56">
        <v>6</v>
      </c>
      <c r="J23" s="91">
        <v>11</v>
      </c>
      <c r="K23" s="90">
        <v>22</v>
      </c>
      <c r="L23" s="56">
        <v>4</v>
      </c>
      <c r="M23" s="56">
        <v>6</v>
      </c>
      <c r="N23" s="91">
        <v>4</v>
      </c>
      <c r="O23" s="90">
        <v>30</v>
      </c>
      <c r="P23" s="56">
        <v>15</v>
      </c>
      <c r="Q23" s="56">
        <v>7</v>
      </c>
      <c r="R23" s="91">
        <v>7</v>
      </c>
      <c r="S23" s="24"/>
    </row>
    <row r="24" spans="1:24" x14ac:dyDescent="0.2">
      <c r="A24" s="18"/>
      <c r="B24" s="16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51" customFormat="1" ht="13.5" thickBot="1" x14ac:dyDescent="0.25">
      <c r="A25" s="18"/>
      <c r="B25" s="16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20</v>
      </c>
      <c r="D26" s="29">
        <f t="shared" si="0"/>
        <v>2</v>
      </c>
      <c r="E26" s="29">
        <f t="shared" si="0"/>
        <v>12</v>
      </c>
      <c r="F26" s="29">
        <f t="shared" si="0"/>
        <v>6</v>
      </c>
      <c r="G26" s="29">
        <f t="shared" si="0"/>
        <v>20</v>
      </c>
      <c r="H26" s="29">
        <f t="shared" si="0"/>
        <v>2</v>
      </c>
      <c r="I26" s="29">
        <f t="shared" si="0"/>
        <v>6</v>
      </c>
      <c r="J26" s="29">
        <f t="shared" si="0"/>
        <v>11</v>
      </c>
      <c r="K26" s="29">
        <f t="shared" si="0"/>
        <v>22</v>
      </c>
      <c r="L26" s="29">
        <f t="shared" si="0"/>
        <v>4</v>
      </c>
      <c r="M26" s="29">
        <f t="shared" si="0"/>
        <v>6</v>
      </c>
      <c r="N26" s="29">
        <f t="shared" si="0"/>
        <v>4</v>
      </c>
      <c r="O26" s="29">
        <f t="shared" si="0"/>
        <v>30</v>
      </c>
      <c r="P26" s="29">
        <f t="shared" si="0"/>
        <v>15</v>
      </c>
      <c r="Q26" s="29">
        <f t="shared" si="0"/>
        <v>7</v>
      </c>
      <c r="R26" s="29">
        <f t="shared" si="0"/>
        <v>7</v>
      </c>
      <c r="S26" s="24"/>
    </row>
    <row r="27" spans="1:24" ht="13.5" thickBot="1" x14ac:dyDescent="0.25">
      <c r="A27" s="18"/>
      <c r="B27" s="28" t="s">
        <v>11</v>
      </c>
      <c r="C27" s="30">
        <f>C26</f>
        <v>20</v>
      </c>
      <c r="D27" s="30">
        <f>D26</f>
        <v>2</v>
      </c>
      <c r="E27" s="30">
        <f>E26</f>
        <v>12</v>
      </c>
      <c r="F27" s="30">
        <f>F26</f>
        <v>6</v>
      </c>
      <c r="G27" s="30">
        <f t="shared" ref="G27:R27" si="1">SUM(C27,G26)</f>
        <v>40</v>
      </c>
      <c r="H27" s="30">
        <f t="shared" si="1"/>
        <v>4</v>
      </c>
      <c r="I27" s="30">
        <f t="shared" si="1"/>
        <v>18</v>
      </c>
      <c r="J27" s="30">
        <f t="shared" si="1"/>
        <v>17</v>
      </c>
      <c r="K27" s="30">
        <f t="shared" si="1"/>
        <v>62</v>
      </c>
      <c r="L27" s="30">
        <f t="shared" si="1"/>
        <v>8</v>
      </c>
      <c r="M27" s="30">
        <f t="shared" si="1"/>
        <v>24</v>
      </c>
      <c r="N27" s="30">
        <f t="shared" si="1"/>
        <v>21</v>
      </c>
      <c r="O27" s="31">
        <f t="shared" si="1"/>
        <v>92</v>
      </c>
      <c r="P27" s="30">
        <f t="shared" si="1"/>
        <v>23</v>
      </c>
      <c r="Q27" s="30">
        <f t="shared" si="1"/>
        <v>31</v>
      </c>
      <c r="R27" s="32">
        <f t="shared" si="1"/>
        <v>28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8" t="s">
        <v>127</v>
      </c>
      <c r="D29" s="199"/>
      <c r="E29" s="200"/>
      <c r="F29" s="4">
        <v>13</v>
      </c>
      <c r="G29" s="198" t="s">
        <v>123</v>
      </c>
      <c r="H29" s="199"/>
      <c r="I29" s="200"/>
      <c r="J29" s="4">
        <v>3</v>
      </c>
      <c r="K29" s="198" t="s">
        <v>124</v>
      </c>
      <c r="L29" s="199"/>
      <c r="M29" s="200"/>
      <c r="N29" s="4">
        <v>7</v>
      </c>
      <c r="O29" s="205" t="s">
        <v>145</v>
      </c>
      <c r="P29" s="199"/>
      <c r="Q29" s="200"/>
      <c r="R29" s="5">
        <v>3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10</v>
      </c>
      <c r="B31" s="86" t="str">
        <f t="shared" si="2"/>
        <v>Dee Butler</v>
      </c>
      <c r="C31" s="12"/>
      <c r="D31" s="13"/>
      <c r="E31" s="13"/>
      <c r="F31" s="14"/>
      <c r="G31" s="12">
        <v>3</v>
      </c>
      <c r="H31" s="13">
        <v>0</v>
      </c>
      <c r="I31" s="13">
        <v>2</v>
      </c>
      <c r="J31" s="14">
        <v>2</v>
      </c>
      <c r="K31" s="12">
        <v>3</v>
      </c>
      <c r="L31" s="13">
        <v>0</v>
      </c>
      <c r="M31" s="13">
        <v>0</v>
      </c>
      <c r="N31" s="14">
        <v>4</v>
      </c>
      <c r="O31" s="15">
        <v>2</v>
      </c>
      <c r="P31" s="13">
        <v>1</v>
      </c>
      <c r="Q31" s="13">
        <v>1</v>
      </c>
      <c r="R31" s="16">
        <v>1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7</v>
      </c>
      <c r="B32" s="86" t="str">
        <f t="shared" si="2"/>
        <v>Garrick Scott</v>
      </c>
      <c r="C32" s="12"/>
      <c r="D32" s="13"/>
      <c r="E32" s="13"/>
      <c r="F32" s="14"/>
      <c r="G32" s="12">
        <v>4</v>
      </c>
      <c r="H32" s="13">
        <v>2</v>
      </c>
      <c r="I32" s="13">
        <v>1</v>
      </c>
      <c r="J32" s="14">
        <v>1</v>
      </c>
      <c r="K32" s="12">
        <v>3</v>
      </c>
      <c r="L32" s="13">
        <v>0</v>
      </c>
      <c r="M32" s="13">
        <v>2</v>
      </c>
      <c r="N32" s="14">
        <v>0</v>
      </c>
      <c r="O32" s="15">
        <v>4</v>
      </c>
      <c r="P32" s="13">
        <v>1</v>
      </c>
      <c r="Q32" s="13">
        <v>2</v>
      </c>
      <c r="R32" s="16">
        <v>0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14</v>
      </c>
      <c r="B33" s="86" t="str">
        <f t="shared" si="2"/>
        <v>Scott Cruce</v>
      </c>
      <c r="C33" s="12">
        <v>3</v>
      </c>
      <c r="D33" s="13">
        <v>0</v>
      </c>
      <c r="E33" s="13">
        <v>2</v>
      </c>
      <c r="F33" s="14">
        <v>0</v>
      </c>
      <c r="G33" s="12"/>
      <c r="H33" s="13"/>
      <c r="I33" s="13"/>
      <c r="J33" s="14"/>
      <c r="K33" s="12">
        <v>1</v>
      </c>
      <c r="L33" s="13">
        <v>0</v>
      </c>
      <c r="M33" s="13">
        <v>0</v>
      </c>
      <c r="N33" s="14">
        <v>0</v>
      </c>
      <c r="O33" s="15">
        <v>3</v>
      </c>
      <c r="P33" s="13">
        <v>0</v>
      </c>
      <c r="Q33" s="13">
        <v>1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3</v>
      </c>
      <c r="B34" s="86" t="str">
        <f t="shared" si="2"/>
        <v>Richard Sexton</v>
      </c>
      <c r="C34" s="12"/>
      <c r="D34" s="13"/>
      <c r="E34" s="13"/>
      <c r="F34" s="14"/>
      <c r="G34" s="12">
        <v>1</v>
      </c>
      <c r="H34" s="13">
        <v>0</v>
      </c>
      <c r="I34" s="13">
        <v>1</v>
      </c>
      <c r="J34" s="14">
        <v>0</v>
      </c>
      <c r="K34" s="12">
        <v>2</v>
      </c>
      <c r="L34" s="13">
        <v>0</v>
      </c>
      <c r="M34" s="13">
        <v>0</v>
      </c>
      <c r="N34" s="14">
        <v>0</v>
      </c>
      <c r="O34" s="15"/>
      <c r="P34" s="13"/>
      <c r="Q34" s="13"/>
      <c r="R34" s="16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16</v>
      </c>
      <c r="B35" s="86" t="str">
        <f t="shared" si="2"/>
        <v>Jimmie Burnette</v>
      </c>
      <c r="C35" s="12">
        <v>3</v>
      </c>
      <c r="D35" s="13">
        <v>2</v>
      </c>
      <c r="E35" s="13">
        <v>1</v>
      </c>
      <c r="F35" s="14">
        <v>0</v>
      </c>
      <c r="G35" s="12">
        <v>3</v>
      </c>
      <c r="H35" s="13">
        <v>2</v>
      </c>
      <c r="I35" s="13">
        <v>0</v>
      </c>
      <c r="J35" s="14">
        <v>1</v>
      </c>
      <c r="K35" s="12"/>
      <c r="L35" s="13"/>
      <c r="M35" s="13"/>
      <c r="N35" s="14"/>
      <c r="O35" s="15">
        <v>1</v>
      </c>
      <c r="P35" s="13">
        <v>0</v>
      </c>
      <c r="Q35" s="13">
        <v>0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26</v>
      </c>
      <c r="B36" s="86" t="str">
        <f t="shared" si="2"/>
        <v>Leslie Manning</v>
      </c>
      <c r="C36" s="12">
        <v>3</v>
      </c>
      <c r="D36" s="13">
        <v>0</v>
      </c>
      <c r="E36" s="13">
        <v>3</v>
      </c>
      <c r="F36" s="14">
        <v>0</v>
      </c>
      <c r="G36" s="12"/>
      <c r="H36" s="13"/>
      <c r="I36" s="13"/>
      <c r="J36" s="14"/>
      <c r="K36" s="12"/>
      <c r="L36" s="13"/>
      <c r="M36" s="13"/>
      <c r="N36" s="14"/>
      <c r="O36" s="15"/>
      <c r="P36" s="13"/>
      <c r="Q36" s="13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5</v>
      </c>
      <c r="B37" s="86" t="str">
        <f t="shared" si="2"/>
        <v>Sam Hogle</v>
      </c>
      <c r="C37" s="12">
        <v>3</v>
      </c>
      <c r="D37" s="13">
        <v>0</v>
      </c>
      <c r="E37" s="13">
        <v>1</v>
      </c>
      <c r="F37" s="14">
        <v>1</v>
      </c>
      <c r="G37" s="12"/>
      <c r="H37" s="13"/>
      <c r="I37" s="13"/>
      <c r="J37" s="14"/>
      <c r="K37" s="12">
        <v>2</v>
      </c>
      <c r="L37" s="13">
        <v>0</v>
      </c>
      <c r="M37" s="13">
        <v>2</v>
      </c>
      <c r="N37" s="14">
        <v>0</v>
      </c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28</v>
      </c>
      <c r="B38" s="86" t="str">
        <f t="shared" si="2"/>
        <v>Sheena Shelby</v>
      </c>
      <c r="C38" s="12">
        <v>4</v>
      </c>
      <c r="D38" s="13">
        <v>0</v>
      </c>
      <c r="E38" s="13">
        <v>3</v>
      </c>
      <c r="F38" s="14">
        <v>0</v>
      </c>
      <c r="G38" s="12"/>
      <c r="H38" s="13"/>
      <c r="I38" s="13"/>
      <c r="J38" s="14"/>
      <c r="K38" s="12">
        <v>1</v>
      </c>
      <c r="L38" s="13">
        <v>0</v>
      </c>
      <c r="M38" s="13">
        <v>0</v>
      </c>
      <c r="N38" s="14">
        <v>1</v>
      </c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2</v>
      </c>
      <c r="B39" s="86" t="str">
        <f t="shared" si="2"/>
        <v>Stanley Griffin</v>
      </c>
      <c r="C39" s="12"/>
      <c r="D39" s="13"/>
      <c r="E39" s="13"/>
      <c r="F39" s="14"/>
      <c r="G39" s="12">
        <v>3</v>
      </c>
      <c r="H39" s="13">
        <v>1</v>
      </c>
      <c r="I39" s="13">
        <v>1</v>
      </c>
      <c r="J39" s="14">
        <v>0</v>
      </c>
      <c r="K39" s="12">
        <v>3</v>
      </c>
      <c r="L39" s="13">
        <v>0</v>
      </c>
      <c r="M39" s="13">
        <v>3</v>
      </c>
      <c r="N39" s="14">
        <v>10</v>
      </c>
      <c r="O39" s="15">
        <v>4</v>
      </c>
      <c r="P39" s="13">
        <v>0</v>
      </c>
      <c r="Q39" s="13">
        <v>4</v>
      </c>
      <c r="R39" s="16">
        <v>4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25</v>
      </c>
      <c r="B40" s="86" t="str">
        <f t="shared" si="2"/>
        <v>Wilbert Turner</v>
      </c>
      <c r="C40" s="12"/>
      <c r="D40" s="13"/>
      <c r="E40" s="13"/>
      <c r="F40" s="14"/>
      <c r="G40" s="12">
        <v>3</v>
      </c>
      <c r="H40" s="13">
        <v>0</v>
      </c>
      <c r="I40" s="13">
        <v>0</v>
      </c>
      <c r="J40" s="14">
        <v>4</v>
      </c>
      <c r="K40" s="12">
        <v>1</v>
      </c>
      <c r="L40" s="13">
        <v>0</v>
      </c>
      <c r="M40" s="13">
        <v>1</v>
      </c>
      <c r="N40" s="14">
        <v>1</v>
      </c>
      <c r="O40" s="15">
        <v>3</v>
      </c>
      <c r="P40" s="13">
        <v>0</v>
      </c>
      <c r="Q40" s="13">
        <v>2</v>
      </c>
      <c r="R40" s="16">
        <v>0</v>
      </c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24</v>
      </c>
      <c r="B41" s="86" t="str">
        <f t="shared" si="2"/>
        <v>Christian Keeley</v>
      </c>
      <c r="C41" s="12">
        <v>4</v>
      </c>
      <c r="D41" s="13">
        <v>0</v>
      </c>
      <c r="E41" s="13">
        <v>2</v>
      </c>
      <c r="F41" s="14">
        <v>1</v>
      </c>
      <c r="G41" s="12">
        <v>4</v>
      </c>
      <c r="H41" s="13">
        <v>1</v>
      </c>
      <c r="I41" s="13">
        <v>3</v>
      </c>
      <c r="J41" s="14">
        <v>0</v>
      </c>
      <c r="K41" s="12">
        <v>2</v>
      </c>
      <c r="L41" s="13">
        <v>0</v>
      </c>
      <c r="M41" s="13">
        <v>0</v>
      </c>
      <c r="N41" s="14">
        <v>0</v>
      </c>
      <c r="O41" s="15">
        <v>4</v>
      </c>
      <c r="P41" s="13">
        <v>2</v>
      </c>
      <c r="Q41" s="13">
        <v>1</v>
      </c>
      <c r="R41" s="16">
        <v>0</v>
      </c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50"/>
      <c r="E46" s="150"/>
      <c r="F46" s="14"/>
      <c r="G46" s="12"/>
      <c r="H46" s="150"/>
      <c r="I46" s="150"/>
      <c r="J46" s="14"/>
      <c r="K46" s="12"/>
      <c r="L46" s="150"/>
      <c r="M46" s="150"/>
      <c r="N46" s="14"/>
      <c r="O46" s="15"/>
      <c r="P46" s="150"/>
      <c r="Q46" s="150"/>
      <c r="R46" s="14"/>
      <c r="S46" s="17"/>
      <c r="U46" s="43"/>
      <c r="V46" s="39"/>
      <c r="W46" s="39"/>
      <c r="X46" s="39"/>
    </row>
    <row r="47" spans="1:24" s="151" customFormat="1" x14ac:dyDescent="0.2">
      <c r="A47" s="83">
        <f t="shared" si="2"/>
        <v>0</v>
      </c>
      <c r="B47" s="86">
        <f t="shared" si="2"/>
        <v>0</v>
      </c>
      <c r="C47" s="12"/>
      <c r="D47" s="150"/>
      <c r="E47" s="150"/>
      <c r="F47" s="14"/>
      <c r="G47" s="12"/>
      <c r="H47" s="150"/>
      <c r="I47" s="150"/>
      <c r="J47" s="14"/>
      <c r="K47" s="12"/>
      <c r="L47" s="150"/>
      <c r="M47" s="150"/>
      <c r="N47" s="14"/>
      <c r="O47" s="15"/>
      <c r="P47" s="150"/>
      <c r="Q47" s="150"/>
      <c r="R47" s="14"/>
      <c r="S47" s="17"/>
      <c r="U47" s="43"/>
      <c r="V47" s="39"/>
      <c r="W47" s="39"/>
      <c r="X47" s="39"/>
    </row>
    <row r="48" spans="1:24" s="151" customFormat="1" x14ac:dyDescent="0.2">
      <c r="A48" s="83">
        <f t="shared" si="2"/>
        <v>0</v>
      </c>
      <c r="B48" s="86">
        <f t="shared" si="2"/>
        <v>0</v>
      </c>
      <c r="C48" s="12"/>
      <c r="D48" s="150"/>
      <c r="E48" s="150"/>
      <c r="F48" s="14"/>
      <c r="G48" s="12"/>
      <c r="H48" s="150"/>
      <c r="I48" s="150"/>
      <c r="J48" s="14"/>
      <c r="K48" s="12"/>
      <c r="L48" s="150"/>
      <c r="M48" s="150"/>
      <c r="N48" s="14"/>
      <c r="O48" s="15"/>
      <c r="P48" s="150"/>
      <c r="Q48" s="150"/>
      <c r="R48" s="14"/>
      <c r="S48" s="17"/>
      <c r="U48" s="43"/>
      <c r="V48" s="39"/>
      <c r="W48" s="39"/>
      <c r="X48" s="39"/>
    </row>
    <row r="49" spans="1:30" s="151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6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Greg Hogle</v>
      </c>
      <c r="C50" s="20">
        <v>20</v>
      </c>
      <c r="D50" s="21">
        <v>2</v>
      </c>
      <c r="E50" s="21">
        <v>12</v>
      </c>
      <c r="F50" s="22">
        <v>2</v>
      </c>
      <c r="G50" s="20"/>
      <c r="H50" s="21"/>
      <c r="I50" s="21"/>
      <c r="J50" s="22"/>
      <c r="K50" s="20"/>
      <c r="L50" s="21"/>
      <c r="M50" s="21"/>
      <c r="N50" s="22"/>
      <c r="O50" s="20">
        <v>21</v>
      </c>
      <c r="P50" s="21">
        <v>4</v>
      </c>
      <c r="Q50" s="21">
        <v>11</v>
      </c>
      <c r="R50" s="23">
        <v>5</v>
      </c>
      <c r="S50" s="24"/>
      <c r="U50" s="39"/>
      <c r="V50" s="39"/>
      <c r="W50" s="39"/>
      <c r="X50" s="39"/>
    </row>
    <row r="51" spans="1:30" x14ac:dyDescent="0.2">
      <c r="A51" s="18"/>
      <c r="B51" s="166" t="str">
        <f>B23</f>
        <v>Kevin Barrett</v>
      </c>
      <c r="C51" s="90"/>
      <c r="D51" s="56"/>
      <c r="E51" s="56"/>
      <c r="F51" s="91"/>
      <c r="G51" s="90">
        <v>21</v>
      </c>
      <c r="H51" s="56">
        <v>6</v>
      </c>
      <c r="I51" s="56">
        <v>8</v>
      </c>
      <c r="J51" s="91">
        <v>8</v>
      </c>
      <c r="K51" s="90">
        <v>18</v>
      </c>
      <c r="L51" s="56">
        <v>0</v>
      </c>
      <c r="M51" s="56">
        <v>8</v>
      </c>
      <c r="N51" s="91">
        <v>16</v>
      </c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51" customFormat="1" ht="13.5" thickBot="1" x14ac:dyDescent="0.25">
      <c r="A53" s="18"/>
      <c r="B53" s="16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20</v>
      </c>
      <c r="D54" s="29">
        <f t="shared" si="3"/>
        <v>2</v>
      </c>
      <c r="E54" s="29">
        <f t="shared" si="3"/>
        <v>12</v>
      </c>
      <c r="F54" s="29">
        <f t="shared" si="3"/>
        <v>2</v>
      </c>
      <c r="G54" s="29">
        <f t="shared" si="3"/>
        <v>21</v>
      </c>
      <c r="H54" s="29">
        <f t="shared" si="3"/>
        <v>6</v>
      </c>
      <c r="I54" s="29">
        <f t="shared" si="3"/>
        <v>8</v>
      </c>
      <c r="J54" s="29">
        <f t="shared" si="3"/>
        <v>8</v>
      </c>
      <c r="K54" s="29">
        <f t="shared" si="3"/>
        <v>18</v>
      </c>
      <c r="L54" s="29">
        <f t="shared" si="3"/>
        <v>0</v>
      </c>
      <c r="M54" s="29">
        <f t="shared" si="3"/>
        <v>8</v>
      </c>
      <c r="N54" s="29">
        <f t="shared" si="3"/>
        <v>16</v>
      </c>
      <c r="O54" s="29">
        <f t="shared" si="3"/>
        <v>21</v>
      </c>
      <c r="P54" s="29">
        <f t="shared" si="3"/>
        <v>4</v>
      </c>
      <c r="Q54" s="29">
        <f t="shared" si="3"/>
        <v>11</v>
      </c>
      <c r="R54" s="29">
        <f t="shared" si="3"/>
        <v>5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112</v>
      </c>
      <c r="D55" s="30">
        <f>SUM(P27,D54)</f>
        <v>25</v>
      </c>
      <c r="E55" s="30">
        <f>SUM(Q27,E54)</f>
        <v>43</v>
      </c>
      <c r="F55" s="30">
        <f>SUM(R27,F54)</f>
        <v>30</v>
      </c>
      <c r="G55" s="30">
        <f t="shared" ref="G55:R55" si="4">SUM(C55,G54)</f>
        <v>133</v>
      </c>
      <c r="H55" s="30">
        <f t="shared" si="4"/>
        <v>31</v>
      </c>
      <c r="I55" s="30">
        <f t="shared" si="4"/>
        <v>51</v>
      </c>
      <c r="J55" s="30">
        <f t="shared" si="4"/>
        <v>38</v>
      </c>
      <c r="K55" s="30">
        <f t="shared" si="4"/>
        <v>151</v>
      </c>
      <c r="L55" s="30">
        <f t="shared" si="4"/>
        <v>31</v>
      </c>
      <c r="M55" s="30">
        <f t="shared" si="4"/>
        <v>59</v>
      </c>
      <c r="N55" s="30">
        <f t="shared" si="4"/>
        <v>54</v>
      </c>
      <c r="O55" s="31">
        <f t="shared" si="4"/>
        <v>172</v>
      </c>
      <c r="P55" s="30">
        <f t="shared" si="4"/>
        <v>35</v>
      </c>
      <c r="Q55" s="30">
        <f t="shared" si="4"/>
        <v>70</v>
      </c>
      <c r="R55" s="32">
        <f t="shared" si="4"/>
        <v>59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8" t="s">
        <v>125</v>
      </c>
      <c r="D57" s="199"/>
      <c r="E57" s="200"/>
      <c r="F57" s="49">
        <v>2</v>
      </c>
      <c r="G57" s="198"/>
      <c r="H57" s="199"/>
      <c r="I57" s="200"/>
      <c r="J57" s="49"/>
      <c r="K57" s="198"/>
      <c r="L57" s="199"/>
      <c r="M57" s="204"/>
      <c r="N57" s="50"/>
      <c r="O57" s="51" t="s">
        <v>14</v>
      </c>
      <c r="P57" s="52"/>
      <c r="Q57" s="4"/>
      <c r="R57" s="53">
        <f>SUM(F1,J1,N1,R1,F29,J29,N29,R29,F57,J57,N57)</f>
        <v>64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390</v>
      </c>
      <c r="AB58" s="57" t="s">
        <v>34</v>
      </c>
      <c r="AC58" s="57" t="s">
        <v>22</v>
      </c>
      <c r="AD58" s="104" t="s">
        <v>46</v>
      </c>
    </row>
    <row r="59" spans="1:30" ht="13.5" thickTop="1" x14ac:dyDescent="0.2">
      <c r="A59" s="83" t="str">
        <f t="shared" ref="A59:A76" si="5">A3</f>
        <v>10</v>
      </c>
      <c r="B59" s="86" t="str">
        <f t="shared" ref="B59:B76" si="6">B31</f>
        <v>Dee Butler</v>
      </c>
      <c r="C59" s="12">
        <v>3</v>
      </c>
      <c r="D59" s="13">
        <v>0</v>
      </c>
      <c r="E59" s="13">
        <v>2</v>
      </c>
      <c r="F59" s="14">
        <v>3</v>
      </c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28</v>
      </c>
      <c r="P59" s="88">
        <f>SUM(D3,H3,L3,P3,D31,H31,L31,P31,D59,H59,L59)</f>
        <v>4</v>
      </c>
      <c r="Q59" s="88">
        <f>SUM(E3,I3,M3,Q3,E31,I31,M31,Q31,E59,I59,M59)</f>
        <v>12</v>
      </c>
      <c r="R59" s="89">
        <f>SUM(F3,J3,N3,R3,F31,J31,N31,R31,F59,J59,N59)</f>
        <v>23</v>
      </c>
      <c r="S59" s="84">
        <f>IF(O59=0,0,AVERAGE(P59/O59))</f>
        <v>0.14285714285714285</v>
      </c>
      <c r="U59" s="43" t="s">
        <v>229</v>
      </c>
      <c r="V59" s="86" t="s">
        <v>276</v>
      </c>
      <c r="W59" s="59">
        <v>23</v>
      </c>
      <c r="X59" s="59">
        <v>23</v>
      </c>
      <c r="Y59" s="60">
        <v>0.14285714285714285</v>
      </c>
      <c r="Z59" s="60" t="s">
        <v>114</v>
      </c>
      <c r="AA59" s="60">
        <v>2.875</v>
      </c>
      <c r="AB59" s="60" t="s">
        <v>114</v>
      </c>
      <c r="AC59" s="59">
        <v>8</v>
      </c>
      <c r="AD59" s="105">
        <v>0.14285714285714285</v>
      </c>
    </row>
    <row r="60" spans="1:30" x14ac:dyDescent="0.2">
      <c r="A60" s="83" t="str">
        <f t="shared" si="5"/>
        <v>7</v>
      </c>
      <c r="B60" s="86" t="str">
        <f t="shared" si="6"/>
        <v>Garrick Scott</v>
      </c>
      <c r="C60" s="12">
        <v>4</v>
      </c>
      <c r="D60" s="13">
        <v>2</v>
      </c>
      <c r="E60" s="13">
        <v>1</v>
      </c>
      <c r="F60" s="14">
        <v>0</v>
      </c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31</v>
      </c>
      <c r="P60" s="56">
        <f t="shared" si="7"/>
        <v>11</v>
      </c>
      <c r="Q60" s="56">
        <f t="shared" si="7"/>
        <v>9</v>
      </c>
      <c r="R60" s="91">
        <f t="shared" si="7"/>
        <v>5</v>
      </c>
      <c r="S60" s="85">
        <f t="shared" ref="S60:S76" si="8">IF(O60=0,0,AVERAGE(P60/O60))</f>
        <v>0.35483870967741937</v>
      </c>
      <c r="U60" s="43" t="s">
        <v>132</v>
      </c>
      <c r="V60" s="86" t="s">
        <v>277</v>
      </c>
      <c r="W60" s="59">
        <v>5</v>
      </c>
      <c r="X60" s="59">
        <v>5</v>
      </c>
      <c r="Y60" s="60">
        <v>0.35483870967741937</v>
      </c>
      <c r="Z60" s="60" t="s">
        <v>114</v>
      </c>
      <c r="AA60" s="60">
        <v>0.625</v>
      </c>
      <c r="AB60" s="60" t="s">
        <v>114</v>
      </c>
      <c r="AC60" s="59">
        <v>8</v>
      </c>
      <c r="AD60" s="105">
        <v>0.35483870967741937</v>
      </c>
    </row>
    <row r="61" spans="1:30" x14ac:dyDescent="0.2">
      <c r="A61" s="83" t="str">
        <f t="shared" si="5"/>
        <v>14</v>
      </c>
      <c r="B61" s="86" t="str">
        <f t="shared" si="6"/>
        <v>Scott Cruce</v>
      </c>
      <c r="C61" s="12">
        <v>1</v>
      </c>
      <c r="D61" s="13">
        <v>0</v>
      </c>
      <c r="E61" s="13">
        <v>1</v>
      </c>
      <c r="F61" s="14">
        <v>0</v>
      </c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14</v>
      </c>
      <c r="P61" s="56">
        <f t="shared" si="9"/>
        <v>0</v>
      </c>
      <c r="Q61" s="56">
        <f t="shared" si="9"/>
        <v>9</v>
      </c>
      <c r="R61" s="91">
        <f t="shared" si="9"/>
        <v>0</v>
      </c>
      <c r="S61" s="85">
        <f t="shared" si="8"/>
        <v>0</v>
      </c>
      <c r="U61" s="43" t="s">
        <v>270</v>
      </c>
      <c r="V61" s="86" t="s">
        <v>348</v>
      </c>
      <c r="W61" s="59">
        <v>0</v>
      </c>
      <c r="X61" s="59" t="s">
        <v>391</v>
      </c>
      <c r="Y61" s="60">
        <v>0</v>
      </c>
      <c r="Z61" s="60" t="s">
        <v>164</v>
      </c>
      <c r="AA61" s="60">
        <v>0</v>
      </c>
      <c r="AB61" s="60" t="s">
        <v>114</v>
      </c>
      <c r="AC61" s="59">
        <v>7</v>
      </c>
      <c r="AD61" s="105">
        <v>0</v>
      </c>
    </row>
    <row r="62" spans="1:30" x14ac:dyDescent="0.2">
      <c r="A62" s="83" t="str">
        <f t="shared" si="5"/>
        <v>3</v>
      </c>
      <c r="B62" s="86" t="str">
        <f t="shared" si="6"/>
        <v>Richard Sexton</v>
      </c>
      <c r="C62" s="12">
        <v>3</v>
      </c>
      <c r="D62" s="13">
        <v>0</v>
      </c>
      <c r="E62" s="13">
        <v>1</v>
      </c>
      <c r="F62" s="14">
        <v>1</v>
      </c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16</v>
      </c>
      <c r="P62" s="56">
        <f t="shared" si="10"/>
        <v>0</v>
      </c>
      <c r="Q62" s="56">
        <f t="shared" si="10"/>
        <v>6</v>
      </c>
      <c r="R62" s="91">
        <f t="shared" si="10"/>
        <v>2</v>
      </c>
      <c r="S62" s="85">
        <f t="shared" si="8"/>
        <v>0</v>
      </c>
      <c r="U62" s="43" t="s">
        <v>254</v>
      </c>
      <c r="V62" s="86" t="s">
        <v>200</v>
      </c>
      <c r="W62" s="59">
        <v>2</v>
      </c>
      <c r="X62" s="59">
        <v>2</v>
      </c>
      <c r="Y62" s="60">
        <v>0</v>
      </c>
      <c r="Z62" s="60" t="s">
        <v>164</v>
      </c>
      <c r="AA62" s="60">
        <v>0.33333333333333331</v>
      </c>
      <c r="AB62" s="60" t="s">
        <v>114</v>
      </c>
      <c r="AC62" s="59">
        <v>6</v>
      </c>
      <c r="AD62" s="105">
        <v>0</v>
      </c>
    </row>
    <row r="63" spans="1:30" x14ac:dyDescent="0.2">
      <c r="A63" s="83" t="str">
        <f t="shared" si="5"/>
        <v>16</v>
      </c>
      <c r="B63" s="86" t="str">
        <f t="shared" si="6"/>
        <v>Jimmie Burnette</v>
      </c>
      <c r="C63" s="12">
        <v>4</v>
      </c>
      <c r="D63" s="13">
        <v>1</v>
      </c>
      <c r="E63" s="13">
        <v>2</v>
      </c>
      <c r="F63" s="14">
        <v>0</v>
      </c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11</v>
      </c>
      <c r="P63" s="56">
        <f t="shared" si="11"/>
        <v>5</v>
      </c>
      <c r="Q63" s="56">
        <f t="shared" si="11"/>
        <v>3</v>
      </c>
      <c r="R63" s="91">
        <f t="shared" si="11"/>
        <v>3</v>
      </c>
      <c r="S63" s="85">
        <f t="shared" si="8"/>
        <v>0.45454545454545453</v>
      </c>
      <c r="U63" s="43" t="s">
        <v>235</v>
      </c>
      <c r="V63" s="86" t="s">
        <v>349</v>
      </c>
      <c r="W63" s="59">
        <v>3</v>
      </c>
      <c r="X63" s="59">
        <v>3</v>
      </c>
      <c r="Y63" s="60">
        <v>0.45454545454545453</v>
      </c>
      <c r="Z63" s="60" t="s">
        <v>164</v>
      </c>
      <c r="AA63" s="60">
        <v>0.42857142857142855</v>
      </c>
      <c r="AB63" s="60" t="s">
        <v>114</v>
      </c>
      <c r="AC63" s="59">
        <v>7</v>
      </c>
      <c r="AD63" s="105">
        <v>0.25</v>
      </c>
    </row>
    <row r="64" spans="1:30" x14ac:dyDescent="0.2">
      <c r="A64" s="83" t="str">
        <f t="shared" si="5"/>
        <v>26</v>
      </c>
      <c r="B64" s="86" t="str">
        <f t="shared" si="6"/>
        <v>Leslie Manning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7</v>
      </c>
      <c r="P64" s="56">
        <f t="shared" si="12"/>
        <v>0</v>
      </c>
      <c r="Q64" s="56">
        <f t="shared" si="12"/>
        <v>7</v>
      </c>
      <c r="R64" s="91">
        <f t="shared" si="12"/>
        <v>0</v>
      </c>
      <c r="S64" s="85">
        <f t="shared" si="8"/>
        <v>0</v>
      </c>
      <c r="U64" s="43" t="s">
        <v>129</v>
      </c>
      <c r="V64" s="86" t="s">
        <v>278</v>
      </c>
      <c r="W64" s="59">
        <v>0</v>
      </c>
      <c r="X64" s="59" t="s">
        <v>391</v>
      </c>
      <c r="Y64" s="60">
        <v>0</v>
      </c>
      <c r="Z64" s="60" t="s">
        <v>164</v>
      </c>
      <c r="AA64" s="60">
        <v>0</v>
      </c>
      <c r="AB64" s="60" t="s">
        <v>161</v>
      </c>
      <c r="AC64" s="59">
        <v>3</v>
      </c>
      <c r="AD64" s="105">
        <v>0</v>
      </c>
    </row>
    <row r="65" spans="1:30" x14ac:dyDescent="0.2">
      <c r="A65" s="83" t="str">
        <f t="shared" si="5"/>
        <v>5</v>
      </c>
      <c r="B65" s="86" t="str">
        <f t="shared" si="6"/>
        <v>Sam Hogle</v>
      </c>
      <c r="C65" s="12">
        <v>3</v>
      </c>
      <c r="D65" s="13">
        <v>0</v>
      </c>
      <c r="E65" s="13">
        <v>3</v>
      </c>
      <c r="F65" s="14">
        <v>0</v>
      </c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10</v>
      </c>
      <c r="P65" s="56">
        <f t="shared" si="13"/>
        <v>0</v>
      </c>
      <c r="Q65" s="56">
        <f t="shared" si="13"/>
        <v>8</v>
      </c>
      <c r="R65" s="91">
        <f t="shared" si="13"/>
        <v>2</v>
      </c>
      <c r="S65" s="85">
        <f t="shared" si="8"/>
        <v>0</v>
      </c>
      <c r="U65" s="43" t="s">
        <v>141</v>
      </c>
      <c r="V65" s="86" t="s">
        <v>279</v>
      </c>
      <c r="W65" s="59">
        <v>2</v>
      </c>
      <c r="X65" s="59">
        <v>2</v>
      </c>
      <c r="Y65" s="60">
        <v>0</v>
      </c>
      <c r="Z65" s="60" t="s">
        <v>164</v>
      </c>
      <c r="AA65" s="60">
        <v>0.5</v>
      </c>
      <c r="AB65" s="60" t="s">
        <v>114</v>
      </c>
      <c r="AC65" s="59">
        <v>4</v>
      </c>
      <c r="AD65" s="105">
        <v>0</v>
      </c>
    </row>
    <row r="66" spans="1:30" x14ac:dyDescent="0.2">
      <c r="A66" s="83" t="str">
        <f t="shared" si="5"/>
        <v>28</v>
      </c>
      <c r="B66" s="86" t="str">
        <f t="shared" si="6"/>
        <v>Sheena Shelby</v>
      </c>
      <c r="C66" s="12">
        <v>4</v>
      </c>
      <c r="D66" s="13">
        <v>1</v>
      </c>
      <c r="E66" s="13">
        <v>0</v>
      </c>
      <c r="F66" s="14">
        <v>0</v>
      </c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11</v>
      </c>
      <c r="P66" s="56">
        <f t="shared" si="14"/>
        <v>1</v>
      </c>
      <c r="Q66" s="56">
        <f t="shared" si="14"/>
        <v>4</v>
      </c>
      <c r="R66" s="91">
        <f t="shared" si="14"/>
        <v>1</v>
      </c>
      <c r="S66" s="85">
        <f t="shared" si="8"/>
        <v>9.0909090909090912E-2</v>
      </c>
      <c r="U66" s="43" t="s">
        <v>280</v>
      </c>
      <c r="V66" s="86" t="s">
        <v>183</v>
      </c>
      <c r="W66" s="59">
        <v>1</v>
      </c>
      <c r="X66" s="59">
        <v>1</v>
      </c>
      <c r="Y66" s="60">
        <v>9.0909090909090912E-2</v>
      </c>
      <c r="Z66" s="60" t="s">
        <v>164</v>
      </c>
      <c r="AA66" s="60">
        <v>0.2</v>
      </c>
      <c r="AB66" s="60" t="s">
        <v>114</v>
      </c>
      <c r="AC66" s="59">
        <v>5</v>
      </c>
      <c r="AD66" s="105">
        <v>0.05</v>
      </c>
    </row>
    <row r="67" spans="1:30" x14ac:dyDescent="0.2">
      <c r="A67" s="83" t="str">
        <f t="shared" si="5"/>
        <v>2</v>
      </c>
      <c r="B67" s="86" t="str">
        <f t="shared" si="6"/>
        <v>Stanley Griffin</v>
      </c>
      <c r="C67" s="12">
        <v>0</v>
      </c>
      <c r="D67" s="13">
        <v>0</v>
      </c>
      <c r="E67" s="13">
        <v>0</v>
      </c>
      <c r="F67" s="14">
        <v>0</v>
      </c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23</v>
      </c>
      <c r="P67" s="56">
        <f t="shared" si="15"/>
        <v>5</v>
      </c>
      <c r="Q67" s="56">
        <f t="shared" si="15"/>
        <v>9</v>
      </c>
      <c r="R67" s="91">
        <f t="shared" si="15"/>
        <v>16</v>
      </c>
      <c r="S67" s="85">
        <f t="shared" si="8"/>
        <v>0.21739130434782608</v>
      </c>
      <c r="U67" s="43" t="s">
        <v>134</v>
      </c>
      <c r="V67" s="86" t="s">
        <v>143</v>
      </c>
      <c r="W67" s="59">
        <v>16</v>
      </c>
      <c r="X67" s="59">
        <v>16</v>
      </c>
      <c r="Y67" s="60">
        <v>0.21739130434782608</v>
      </c>
      <c r="Z67" s="60" t="s">
        <v>114</v>
      </c>
      <c r="AA67" s="60">
        <v>2.2857142857142856</v>
      </c>
      <c r="AB67" s="60" t="s">
        <v>114</v>
      </c>
      <c r="AC67" s="59">
        <v>7</v>
      </c>
      <c r="AD67" s="105">
        <v>0.21739130434782608</v>
      </c>
    </row>
    <row r="68" spans="1:30" x14ac:dyDescent="0.2">
      <c r="A68" s="83" t="str">
        <f t="shared" si="5"/>
        <v>25</v>
      </c>
      <c r="B68" s="86" t="str">
        <f t="shared" si="6"/>
        <v>Wilbert Turner</v>
      </c>
      <c r="C68" s="12">
        <v>1</v>
      </c>
      <c r="D68" s="13">
        <v>1</v>
      </c>
      <c r="E68" s="13">
        <v>0</v>
      </c>
      <c r="F68" s="14">
        <v>0</v>
      </c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20</v>
      </c>
      <c r="P68" s="56">
        <f t="shared" si="16"/>
        <v>5</v>
      </c>
      <c r="Q68" s="56">
        <f t="shared" si="16"/>
        <v>5</v>
      </c>
      <c r="R68" s="91">
        <f t="shared" si="16"/>
        <v>7</v>
      </c>
      <c r="S68" s="85">
        <f t="shared" si="8"/>
        <v>0.25</v>
      </c>
      <c r="U68" s="43" t="s">
        <v>138</v>
      </c>
      <c r="V68" s="86" t="s">
        <v>86</v>
      </c>
      <c r="W68" s="59">
        <v>7</v>
      </c>
      <c r="X68" s="59">
        <v>7</v>
      </c>
      <c r="Y68" s="60">
        <v>0.25</v>
      </c>
      <c r="Z68" s="60" t="s">
        <v>114</v>
      </c>
      <c r="AA68" s="60">
        <v>1</v>
      </c>
      <c r="AB68" s="60" t="s">
        <v>114</v>
      </c>
      <c r="AC68" s="59">
        <v>7</v>
      </c>
      <c r="AD68" s="105">
        <v>0.25</v>
      </c>
    </row>
    <row r="69" spans="1:30" x14ac:dyDescent="0.2">
      <c r="A69" s="83" t="str">
        <f t="shared" si="5"/>
        <v>24</v>
      </c>
      <c r="B69" s="86" t="str">
        <f t="shared" si="6"/>
        <v>Christian Keeley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24</v>
      </c>
      <c r="P69" s="56">
        <f t="shared" si="17"/>
        <v>9</v>
      </c>
      <c r="Q69" s="56">
        <f t="shared" si="17"/>
        <v>8</v>
      </c>
      <c r="R69" s="91">
        <f t="shared" si="17"/>
        <v>4</v>
      </c>
      <c r="S69" s="85">
        <f t="shared" si="8"/>
        <v>0.375</v>
      </c>
      <c r="U69" s="43" t="s">
        <v>230</v>
      </c>
      <c r="V69" s="86" t="s">
        <v>281</v>
      </c>
      <c r="W69" s="59">
        <v>4</v>
      </c>
      <c r="X69" s="59">
        <v>4</v>
      </c>
      <c r="Y69" s="60">
        <v>0.375</v>
      </c>
      <c r="Z69" s="60" t="s">
        <v>114</v>
      </c>
      <c r="AA69" s="60">
        <v>0.5714285714285714</v>
      </c>
      <c r="AB69" s="60" t="s">
        <v>114</v>
      </c>
      <c r="AC69" s="59">
        <v>7</v>
      </c>
      <c r="AD69" s="105">
        <v>0.375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391</v>
      </c>
      <c r="Y70" s="60">
        <v>0</v>
      </c>
      <c r="Z70" s="60" t="s">
        <v>164</v>
      </c>
      <c r="AA70" s="60">
        <v>0</v>
      </c>
      <c r="AB70" s="60" t="s">
        <v>161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391</v>
      </c>
      <c r="Y71" s="60">
        <v>0</v>
      </c>
      <c r="Z71" s="60" t="s">
        <v>164</v>
      </c>
      <c r="AA71" s="60">
        <v>0</v>
      </c>
      <c r="AB71" s="60" t="s">
        <v>161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391</v>
      </c>
      <c r="Y72" s="60">
        <v>0</v>
      </c>
      <c r="Z72" s="60" t="s">
        <v>164</v>
      </c>
      <c r="AA72" s="60">
        <v>0</v>
      </c>
      <c r="AB72" s="60" t="s">
        <v>161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391</v>
      </c>
      <c r="Y73" s="60">
        <v>0</v>
      </c>
      <c r="Z73" s="60" t="s">
        <v>164</v>
      </c>
      <c r="AA73" s="60">
        <v>0</v>
      </c>
      <c r="AB73" s="60" t="s">
        <v>161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7"/>
      <c r="D74" s="158"/>
      <c r="E74" s="158"/>
      <c r="F74" s="159"/>
      <c r="G74" s="157"/>
      <c r="H74" s="158"/>
      <c r="I74" s="158"/>
      <c r="J74" s="159"/>
      <c r="K74" s="157"/>
      <c r="L74" s="158"/>
      <c r="M74" s="158"/>
      <c r="N74" s="15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391</v>
      </c>
      <c r="Y74" s="60">
        <v>0</v>
      </c>
      <c r="Z74" s="60" t="s">
        <v>164</v>
      </c>
      <c r="AA74" s="60">
        <v>0</v>
      </c>
      <c r="AB74" s="60" t="s">
        <v>161</v>
      </c>
      <c r="AC74" s="59">
        <v>0</v>
      </c>
      <c r="AD74" s="105">
        <v>0</v>
      </c>
    </row>
    <row r="75" spans="1:30" s="151" customFormat="1" x14ac:dyDescent="0.2">
      <c r="A75" s="83">
        <f t="shared" si="5"/>
        <v>0</v>
      </c>
      <c r="B75" s="86">
        <f t="shared" si="6"/>
        <v>0</v>
      </c>
      <c r="C75" s="12"/>
      <c r="D75" s="150"/>
      <c r="E75" s="150"/>
      <c r="F75" s="14"/>
      <c r="G75" s="12"/>
      <c r="H75" s="150"/>
      <c r="I75" s="150"/>
      <c r="J75" s="14"/>
      <c r="K75" s="12"/>
      <c r="L75" s="150"/>
      <c r="M75" s="15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391</v>
      </c>
      <c r="Y75" s="60">
        <v>0</v>
      </c>
      <c r="Z75" s="60" t="s">
        <v>164</v>
      </c>
      <c r="AA75" s="60">
        <v>0</v>
      </c>
      <c r="AB75" s="60" t="s">
        <v>161</v>
      </c>
      <c r="AC75" s="59">
        <v>0</v>
      </c>
      <c r="AD75" s="105">
        <v>0</v>
      </c>
    </row>
    <row r="76" spans="1:30" s="151" customFormat="1" x14ac:dyDescent="0.2">
      <c r="A76" s="83">
        <f t="shared" si="5"/>
        <v>0</v>
      </c>
      <c r="B76" s="86">
        <f t="shared" si="6"/>
        <v>0</v>
      </c>
      <c r="C76" s="12"/>
      <c r="D76" s="150"/>
      <c r="E76" s="150"/>
      <c r="F76" s="14"/>
      <c r="G76" s="12"/>
      <c r="H76" s="150"/>
      <c r="I76" s="150"/>
      <c r="J76" s="14"/>
      <c r="K76" s="12"/>
      <c r="L76" s="150"/>
      <c r="M76" s="15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391</v>
      </c>
      <c r="Y76" s="60">
        <v>0</v>
      </c>
      <c r="Z76" s="60" t="s">
        <v>164</v>
      </c>
      <c r="AA76" s="60">
        <v>0</v>
      </c>
      <c r="AB76" s="60" t="s">
        <v>161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Greg Hogle</v>
      </c>
      <c r="C78" s="20">
        <v>23</v>
      </c>
      <c r="D78" s="21">
        <v>5</v>
      </c>
      <c r="E78" s="21">
        <v>10</v>
      </c>
      <c r="F78" s="22">
        <v>4</v>
      </c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84</v>
      </c>
      <c r="P78" s="21">
        <f t="shared" si="25"/>
        <v>13</v>
      </c>
      <c r="Q78" s="162">
        <f t="shared" si="25"/>
        <v>45</v>
      </c>
      <c r="R78" s="161"/>
      <c r="S78" s="163">
        <f>SUM(Q78/O78)</f>
        <v>0.5357142857142857</v>
      </c>
      <c r="V78" s="56" t="s">
        <v>23</v>
      </c>
      <c r="W78" s="59">
        <v>63</v>
      </c>
      <c r="X78" s="59">
        <v>63</v>
      </c>
      <c r="Y78" s="61"/>
      <c r="Z78" s="61"/>
      <c r="AA78" s="61"/>
      <c r="AB78" s="61"/>
      <c r="AC78" s="62"/>
    </row>
    <row r="79" spans="1:30" x14ac:dyDescent="0.2">
      <c r="A79" s="11"/>
      <c r="B79" s="160" t="str">
        <f>B51</f>
        <v>Kevin Barrett</v>
      </c>
      <c r="C79" s="90"/>
      <c r="D79" s="56"/>
      <c r="E79" s="56"/>
      <c r="F79" s="91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111</v>
      </c>
      <c r="P79" s="56">
        <f t="shared" si="25"/>
        <v>27</v>
      </c>
      <c r="Q79" s="56">
        <f t="shared" si="25"/>
        <v>35</v>
      </c>
      <c r="R79" s="91"/>
      <c r="S79" s="164">
        <f>SUM(Q79/O79)</f>
        <v>0.31531531531531531</v>
      </c>
      <c r="V79" s="67" t="s">
        <v>24</v>
      </c>
      <c r="W79" s="62"/>
      <c r="X79" s="62"/>
      <c r="Y79" s="68">
        <v>0.45454545454545453</v>
      </c>
      <c r="Z79" s="68"/>
      <c r="AA79" s="68">
        <v>2.875</v>
      </c>
      <c r="AB79" s="68"/>
      <c r="AC79" s="62"/>
    </row>
    <row r="80" spans="1:30" x14ac:dyDescent="0.2">
      <c r="A80" s="11"/>
      <c r="B80" s="160">
        <f>B52</f>
        <v>0</v>
      </c>
      <c r="C80" s="12"/>
      <c r="D80" s="150"/>
      <c r="E80" s="150"/>
      <c r="F80" s="14"/>
      <c r="G80" s="12"/>
      <c r="H80" s="150"/>
      <c r="I80" s="150"/>
      <c r="J80" s="14"/>
      <c r="K80" s="12"/>
      <c r="L80" s="150"/>
      <c r="M80" s="15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51" customFormat="1" ht="13.5" thickBot="1" x14ac:dyDescent="0.25">
      <c r="A81" s="179"/>
      <c r="B81" s="160">
        <f>B53</f>
        <v>0</v>
      </c>
      <c r="C81" s="181"/>
      <c r="D81" s="182"/>
      <c r="E81" s="182"/>
      <c r="F81" s="183"/>
      <c r="G81" s="181"/>
      <c r="H81" s="182"/>
      <c r="I81" s="182"/>
      <c r="J81" s="183"/>
      <c r="K81" s="181"/>
      <c r="L81" s="182"/>
      <c r="M81" s="182"/>
      <c r="N81" s="183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5" t="e">
        <f>SUM(Q81/O81)</f>
        <v>#DIV/0!</v>
      </c>
      <c r="V81" s="67"/>
      <c r="W81" s="180"/>
      <c r="X81" s="180"/>
      <c r="Y81" s="68"/>
      <c r="Z81" s="68"/>
      <c r="AA81" s="68"/>
      <c r="AB81" s="68"/>
      <c r="AC81" s="180"/>
    </row>
    <row r="82" spans="1:29" ht="13.5" thickBot="1" x14ac:dyDescent="0.25">
      <c r="A82" s="18"/>
      <c r="B82" s="28" t="s">
        <v>10</v>
      </c>
      <c r="C82" s="29">
        <f t="shared" ref="C82:R82" si="26">SUM(C59:C76)</f>
        <v>23</v>
      </c>
      <c r="D82" s="29">
        <f t="shared" si="26"/>
        <v>5</v>
      </c>
      <c r="E82" s="29">
        <f t="shared" si="26"/>
        <v>10</v>
      </c>
      <c r="F82" s="29">
        <f t="shared" si="26"/>
        <v>4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195</v>
      </c>
      <c r="P82" s="29">
        <f t="shared" si="26"/>
        <v>40</v>
      </c>
      <c r="Q82" s="29">
        <f t="shared" si="26"/>
        <v>80</v>
      </c>
      <c r="R82" s="29">
        <f t="shared" si="26"/>
        <v>63</v>
      </c>
      <c r="S82" s="69">
        <f>AVERAGE(P82/O82)</f>
        <v>0.20512820512820512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195</v>
      </c>
      <c r="D83" s="29">
        <f>SUM(P55,D82)</f>
        <v>40</v>
      </c>
      <c r="E83" s="29">
        <f>SUM(Q55,E82)</f>
        <v>80</v>
      </c>
      <c r="F83" s="29">
        <f>SUM(R55,F82)</f>
        <v>63</v>
      </c>
      <c r="G83" s="29">
        <f t="shared" ref="G83:M83" si="27">SUM(C83,G82)</f>
        <v>195</v>
      </c>
      <c r="H83" s="29">
        <f t="shared" si="27"/>
        <v>40</v>
      </c>
      <c r="I83" s="29">
        <f t="shared" si="27"/>
        <v>80</v>
      </c>
      <c r="J83" s="29">
        <f t="shared" si="27"/>
        <v>63</v>
      </c>
      <c r="K83" s="29">
        <f t="shared" si="27"/>
        <v>195</v>
      </c>
      <c r="L83" s="29">
        <f t="shared" si="27"/>
        <v>40</v>
      </c>
      <c r="M83" s="29">
        <f t="shared" si="27"/>
        <v>80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0.65217391304347827</v>
      </c>
      <c r="V84" s="201" t="s">
        <v>25</v>
      </c>
      <c r="W84" s="202"/>
      <c r="X84" s="203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1.328125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8</v>
      </c>
      <c r="E86" s="73" t="s">
        <v>32</v>
      </c>
      <c r="V86" s="77" t="s">
        <v>29</v>
      </c>
      <c r="W86" s="61" t="s">
        <v>282</v>
      </c>
      <c r="X86" s="79">
        <v>0.4642857142857143</v>
      </c>
      <c r="Y86" s="62" t="s">
        <v>165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154</v>
      </c>
      <c r="X87" s="167">
        <v>0.68468468468468469</v>
      </c>
      <c r="Y87" s="62" t="s">
        <v>165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7" t="e">
        <v>#DIV/0!</v>
      </c>
      <c r="Y88" s="62" t="s">
        <v>165</v>
      </c>
    </row>
    <row r="89" spans="1:29" x14ac:dyDescent="0.2">
      <c r="V89" s="80" t="s">
        <v>29</v>
      </c>
      <c r="W89" s="81">
        <v>0</v>
      </c>
      <c r="X89" s="82" t="e">
        <v>#DIV/0!</v>
      </c>
      <c r="Y89" s="180" t="s">
        <v>165</v>
      </c>
    </row>
  </sheetData>
  <sheetProtection sheet="1" objects="1" scenarios="1"/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114" priority="5" stopIfTrue="1" operator="equal">
      <formula>$Y$79</formula>
    </cfRule>
  </conditionalFormatting>
  <conditionalFormatting sqref="AA59:AB74 AA77:AB77">
    <cfRule type="cellIs" dxfId="113" priority="6" stopIfTrue="1" operator="equal">
      <formula>$AA$79</formula>
    </cfRule>
  </conditionalFormatting>
  <conditionalFormatting sqref="Y75:Z75">
    <cfRule type="cellIs" dxfId="112" priority="3" stopIfTrue="1" operator="equal">
      <formula>$Y$79</formula>
    </cfRule>
  </conditionalFormatting>
  <conditionalFormatting sqref="AA75:AB75">
    <cfRule type="cellIs" dxfId="111" priority="4" stopIfTrue="1" operator="equal">
      <formula>$AA$79</formula>
    </cfRule>
  </conditionalFormatting>
  <conditionalFormatting sqref="Y76:Z76">
    <cfRule type="cellIs" dxfId="110" priority="1" stopIfTrue="1" operator="equal">
      <formula>$Y$79</formula>
    </cfRule>
  </conditionalFormatting>
  <conditionalFormatting sqref="AA76:AB76">
    <cfRule type="cellIs" dxfId="109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98" t="s">
        <v>124</v>
      </c>
      <c r="D1" s="199"/>
      <c r="E1" s="200"/>
      <c r="F1" s="4">
        <v>10</v>
      </c>
      <c r="G1" s="198" t="s">
        <v>142</v>
      </c>
      <c r="H1" s="199"/>
      <c r="I1" s="200"/>
      <c r="J1" s="4">
        <v>16</v>
      </c>
      <c r="K1" s="198" t="s">
        <v>41</v>
      </c>
      <c r="L1" s="199"/>
      <c r="M1" s="200"/>
      <c r="N1" s="4">
        <v>6</v>
      </c>
      <c r="O1" s="198" t="s">
        <v>125</v>
      </c>
      <c r="P1" s="199"/>
      <c r="Q1" s="200"/>
      <c r="R1" s="5">
        <v>6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268</v>
      </c>
      <c r="B3" s="86" t="s">
        <v>130</v>
      </c>
      <c r="C3" s="12">
        <v>4</v>
      </c>
      <c r="D3" s="13">
        <v>2</v>
      </c>
      <c r="E3" s="13">
        <v>0</v>
      </c>
      <c r="F3" s="14">
        <v>0</v>
      </c>
      <c r="G3" s="127">
        <v>4</v>
      </c>
      <c r="H3" s="128">
        <v>0</v>
      </c>
      <c r="I3" s="128">
        <v>2</v>
      </c>
      <c r="J3" s="129">
        <v>0</v>
      </c>
      <c r="K3" s="127">
        <v>2</v>
      </c>
      <c r="L3" s="128">
        <v>0</v>
      </c>
      <c r="M3" s="128">
        <v>1</v>
      </c>
      <c r="N3" s="129">
        <v>0</v>
      </c>
      <c r="O3" s="12">
        <v>4</v>
      </c>
      <c r="P3" s="13">
        <v>1</v>
      </c>
      <c r="Q3" s="13">
        <v>0</v>
      </c>
      <c r="R3" s="14">
        <v>0</v>
      </c>
      <c r="S3" s="17"/>
    </row>
    <row r="4" spans="1:19" x14ac:dyDescent="0.2">
      <c r="A4" s="83" t="s">
        <v>229</v>
      </c>
      <c r="B4" s="172" t="s">
        <v>131</v>
      </c>
      <c r="C4" s="12">
        <v>0</v>
      </c>
      <c r="D4" s="13">
        <v>0</v>
      </c>
      <c r="E4" s="13">
        <v>0</v>
      </c>
      <c r="F4" s="14">
        <v>0</v>
      </c>
      <c r="G4" s="127"/>
      <c r="H4" s="128"/>
      <c r="I4" s="128"/>
      <c r="J4" s="129"/>
      <c r="K4" s="127">
        <v>1</v>
      </c>
      <c r="L4" s="128">
        <v>0</v>
      </c>
      <c r="M4" s="128">
        <v>1</v>
      </c>
      <c r="N4" s="129">
        <v>0</v>
      </c>
      <c r="O4" s="12">
        <v>0</v>
      </c>
      <c r="P4" s="13">
        <v>0</v>
      </c>
      <c r="Q4" s="13">
        <v>0</v>
      </c>
      <c r="R4" s="14">
        <v>0</v>
      </c>
      <c r="S4" s="17"/>
    </row>
    <row r="5" spans="1:19" x14ac:dyDescent="0.2">
      <c r="A5" s="83" t="s">
        <v>132</v>
      </c>
      <c r="B5" s="172" t="s">
        <v>61</v>
      </c>
      <c r="C5" s="12">
        <v>4</v>
      </c>
      <c r="D5" s="13">
        <v>3</v>
      </c>
      <c r="E5" s="13">
        <v>0</v>
      </c>
      <c r="F5" s="14">
        <v>3</v>
      </c>
      <c r="G5" s="127">
        <v>2</v>
      </c>
      <c r="H5" s="128">
        <v>1</v>
      </c>
      <c r="I5" s="128">
        <v>0</v>
      </c>
      <c r="J5" s="129">
        <v>1</v>
      </c>
      <c r="K5" s="127">
        <v>1</v>
      </c>
      <c r="L5" s="128">
        <v>0</v>
      </c>
      <c r="M5" s="128">
        <v>0</v>
      </c>
      <c r="N5" s="129">
        <v>0</v>
      </c>
      <c r="O5" s="12">
        <v>4</v>
      </c>
      <c r="P5" s="13">
        <v>3</v>
      </c>
      <c r="Q5" s="13">
        <v>1</v>
      </c>
      <c r="R5" s="14">
        <v>1</v>
      </c>
      <c r="S5" s="17"/>
    </row>
    <row r="6" spans="1:19" x14ac:dyDescent="0.2">
      <c r="A6" s="83" t="s">
        <v>262</v>
      </c>
      <c r="B6" s="86" t="s">
        <v>119</v>
      </c>
      <c r="C6" s="12">
        <v>2</v>
      </c>
      <c r="D6" s="13">
        <v>0</v>
      </c>
      <c r="E6" s="13">
        <v>1</v>
      </c>
      <c r="F6" s="14">
        <v>1</v>
      </c>
      <c r="G6" s="127">
        <v>3</v>
      </c>
      <c r="H6" s="128">
        <v>0</v>
      </c>
      <c r="I6" s="128">
        <v>2</v>
      </c>
      <c r="J6" s="129">
        <v>8</v>
      </c>
      <c r="K6" s="127">
        <v>4</v>
      </c>
      <c r="L6" s="128">
        <v>3</v>
      </c>
      <c r="M6" s="128">
        <v>1</v>
      </c>
      <c r="N6" s="129">
        <v>3</v>
      </c>
      <c r="O6" s="12">
        <v>4</v>
      </c>
      <c r="P6" s="13">
        <v>0</v>
      </c>
      <c r="Q6" s="13">
        <v>0</v>
      </c>
      <c r="R6" s="14">
        <v>4</v>
      </c>
      <c r="S6" s="17" t="s">
        <v>8</v>
      </c>
    </row>
    <row r="7" spans="1:19" x14ac:dyDescent="0.2">
      <c r="A7" s="83" t="s">
        <v>135</v>
      </c>
      <c r="B7" s="172" t="s">
        <v>328</v>
      </c>
      <c r="C7" s="12">
        <v>2</v>
      </c>
      <c r="D7" s="13">
        <v>0</v>
      </c>
      <c r="E7" s="13">
        <v>1</v>
      </c>
      <c r="F7" s="14">
        <v>1</v>
      </c>
      <c r="G7" s="127">
        <v>1</v>
      </c>
      <c r="H7" s="128">
        <v>0</v>
      </c>
      <c r="I7" s="128">
        <v>1</v>
      </c>
      <c r="J7" s="129">
        <v>1</v>
      </c>
      <c r="K7" s="127">
        <v>3</v>
      </c>
      <c r="L7" s="128">
        <v>0</v>
      </c>
      <c r="M7" s="128">
        <v>3</v>
      </c>
      <c r="N7" s="129">
        <v>1</v>
      </c>
      <c r="O7" s="12"/>
      <c r="P7" s="13"/>
      <c r="Q7" s="13"/>
      <c r="R7" s="14"/>
      <c r="S7" s="17"/>
    </row>
    <row r="8" spans="1:19" x14ac:dyDescent="0.2">
      <c r="A8" s="83" t="s">
        <v>298</v>
      </c>
      <c r="B8" s="172" t="s">
        <v>179</v>
      </c>
      <c r="C8" s="12">
        <v>4</v>
      </c>
      <c r="D8" s="13">
        <v>0</v>
      </c>
      <c r="E8" s="13">
        <v>2</v>
      </c>
      <c r="F8" s="14">
        <v>6</v>
      </c>
      <c r="G8" s="127">
        <v>3</v>
      </c>
      <c r="H8" s="128">
        <v>0</v>
      </c>
      <c r="I8" s="128">
        <v>2</v>
      </c>
      <c r="J8" s="129">
        <v>1</v>
      </c>
      <c r="K8" s="127">
        <v>4</v>
      </c>
      <c r="L8" s="128">
        <v>1</v>
      </c>
      <c r="M8" s="128">
        <v>2</v>
      </c>
      <c r="N8" s="129">
        <v>1</v>
      </c>
      <c r="O8" s="12">
        <v>4</v>
      </c>
      <c r="P8" s="13">
        <v>0</v>
      </c>
      <c r="Q8" s="13">
        <v>1</v>
      </c>
      <c r="R8" s="14">
        <v>4</v>
      </c>
      <c r="S8" s="17"/>
    </row>
    <row r="9" spans="1:19" x14ac:dyDescent="0.2">
      <c r="A9" s="83" t="s">
        <v>235</v>
      </c>
      <c r="B9" s="86" t="s">
        <v>329</v>
      </c>
      <c r="C9" s="12">
        <v>4</v>
      </c>
      <c r="D9" s="13">
        <v>0</v>
      </c>
      <c r="E9" s="13">
        <v>1</v>
      </c>
      <c r="F9" s="14">
        <v>1</v>
      </c>
      <c r="G9" s="127">
        <v>3</v>
      </c>
      <c r="H9" s="128">
        <v>0</v>
      </c>
      <c r="I9" s="128">
        <v>3</v>
      </c>
      <c r="J9" s="129">
        <v>1</v>
      </c>
      <c r="K9" s="127">
        <v>2</v>
      </c>
      <c r="L9" s="128">
        <v>0</v>
      </c>
      <c r="M9" s="128">
        <v>1</v>
      </c>
      <c r="N9" s="129">
        <v>0</v>
      </c>
      <c r="O9" s="12">
        <v>3</v>
      </c>
      <c r="P9" s="13">
        <v>0</v>
      </c>
      <c r="Q9" s="13">
        <v>0</v>
      </c>
      <c r="R9" s="14">
        <v>1</v>
      </c>
      <c r="S9" s="17"/>
    </row>
    <row r="10" spans="1:19" x14ac:dyDescent="0.2">
      <c r="A10" s="83" t="s">
        <v>330</v>
      </c>
      <c r="B10" s="172" t="s">
        <v>212</v>
      </c>
      <c r="C10" s="12">
        <v>4</v>
      </c>
      <c r="D10" s="13">
        <v>1</v>
      </c>
      <c r="E10" s="13">
        <v>3</v>
      </c>
      <c r="F10" s="14">
        <v>1</v>
      </c>
      <c r="G10" s="127">
        <v>1</v>
      </c>
      <c r="H10" s="128">
        <v>0</v>
      </c>
      <c r="I10" s="128">
        <v>0</v>
      </c>
      <c r="J10" s="129">
        <v>1</v>
      </c>
      <c r="K10" s="127">
        <v>3</v>
      </c>
      <c r="L10" s="128">
        <v>0</v>
      </c>
      <c r="M10" s="128">
        <v>1</v>
      </c>
      <c r="N10" s="129">
        <v>0</v>
      </c>
      <c r="O10" s="12">
        <v>3</v>
      </c>
      <c r="P10" s="13">
        <v>0</v>
      </c>
      <c r="Q10" s="13">
        <v>2</v>
      </c>
      <c r="R10" s="14">
        <v>0</v>
      </c>
      <c r="S10" s="17"/>
    </row>
    <row r="11" spans="1:19" x14ac:dyDescent="0.2">
      <c r="A11" s="83" t="s">
        <v>280</v>
      </c>
      <c r="B11" s="172" t="s">
        <v>331</v>
      </c>
      <c r="C11" s="12"/>
      <c r="D11" s="13"/>
      <c r="E11" s="13"/>
      <c r="F11" s="14"/>
      <c r="G11" s="12">
        <v>0</v>
      </c>
      <c r="H11" s="13">
        <v>0</v>
      </c>
      <c r="I11" s="13">
        <v>0</v>
      </c>
      <c r="J11" s="14">
        <v>1</v>
      </c>
      <c r="K11" s="12">
        <v>1</v>
      </c>
      <c r="L11" s="13">
        <v>0</v>
      </c>
      <c r="M11" s="13">
        <v>1</v>
      </c>
      <c r="N11" s="14">
        <v>0</v>
      </c>
      <c r="O11" s="15"/>
      <c r="P11" s="13"/>
      <c r="Q11" s="13"/>
      <c r="R11" s="16"/>
      <c r="S11" s="17"/>
    </row>
    <row r="12" spans="1:19" x14ac:dyDescent="0.2">
      <c r="A12" s="83" t="s">
        <v>230</v>
      </c>
      <c r="B12" s="86" t="s">
        <v>332</v>
      </c>
      <c r="C12" s="12"/>
      <c r="D12" s="13"/>
      <c r="E12" s="13"/>
      <c r="F12" s="14"/>
      <c r="G12" s="12">
        <v>2</v>
      </c>
      <c r="H12" s="13">
        <v>0</v>
      </c>
      <c r="I12" s="13">
        <v>1</v>
      </c>
      <c r="J12" s="14">
        <v>0</v>
      </c>
      <c r="K12" s="12">
        <v>0</v>
      </c>
      <c r="L12" s="13">
        <v>0</v>
      </c>
      <c r="M12" s="13">
        <v>0</v>
      </c>
      <c r="N12" s="14">
        <v>0</v>
      </c>
      <c r="O12" s="15"/>
      <c r="P12" s="13"/>
      <c r="Q12" s="13"/>
      <c r="R12" s="16"/>
      <c r="S12" s="17"/>
    </row>
    <row r="13" spans="1:19" x14ac:dyDescent="0.2">
      <c r="A13" s="83" t="s">
        <v>144</v>
      </c>
      <c r="B13" s="86" t="s">
        <v>194</v>
      </c>
      <c r="C13" s="12"/>
      <c r="D13" s="13"/>
      <c r="E13" s="13"/>
      <c r="F13" s="14"/>
      <c r="G13" s="12"/>
      <c r="H13" s="13"/>
      <c r="I13" s="13"/>
      <c r="J13" s="14"/>
      <c r="K13" s="12">
        <v>1</v>
      </c>
      <c r="L13" s="13">
        <v>0</v>
      </c>
      <c r="M13" s="13">
        <v>0</v>
      </c>
      <c r="N13" s="14">
        <v>0</v>
      </c>
      <c r="O13" s="15"/>
      <c r="P13" s="13"/>
      <c r="Q13" s="13"/>
      <c r="R13" s="16"/>
      <c r="S13" s="17"/>
    </row>
    <row r="14" spans="1:19" x14ac:dyDescent="0.2">
      <c r="A14" s="83"/>
      <c r="B14" s="86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5"/>
      <c r="P14" s="13"/>
      <c r="Q14" s="13"/>
      <c r="R14" s="16"/>
      <c r="S14" s="17"/>
    </row>
    <row r="15" spans="1:19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5"/>
      <c r="P15" s="13"/>
      <c r="Q15" s="13"/>
      <c r="R15" s="16"/>
      <c r="S15" s="17"/>
    </row>
    <row r="16" spans="1:19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5"/>
      <c r="P16" s="13"/>
      <c r="Q16" s="13"/>
      <c r="R16" s="16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</row>
    <row r="18" spans="1:24" x14ac:dyDescent="0.2">
      <c r="A18" s="83"/>
      <c r="B18" s="86"/>
      <c r="C18" s="12"/>
      <c r="D18" s="150"/>
      <c r="E18" s="150"/>
      <c r="F18" s="14"/>
      <c r="G18" s="12"/>
      <c r="H18" s="150"/>
      <c r="I18" s="150"/>
      <c r="J18" s="14"/>
      <c r="K18" s="12"/>
      <c r="L18" s="150"/>
      <c r="M18" s="150"/>
      <c r="N18" s="14"/>
      <c r="O18" s="15"/>
      <c r="P18" s="150"/>
      <c r="Q18" s="150"/>
      <c r="R18" s="14"/>
      <c r="S18" s="17"/>
    </row>
    <row r="19" spans="1:24" s="151" customFormat="1" x14ac:dyDescent="0.2">
      <c r="A19" s="83"/>
      <c r="B19" s="86"/>
      <c r="C19" s="12"/>
      <c r="D19" s="150"/>
      <c r="E19" s="150"/>
      <c r="F19" s="14"/>
      <c r="G19" s="12"/>
      <c r="H19" s="150"/>
      <c r="I19" s="150"/>
      <c r="J19" s="14"/>
      <c r="K19" s="12"/>
      <c r="L19" s="150"/>
      <c r="M19" s="150"/>
      <c r="N19" s="14"/>
      <c r="O19" s="15"/>
      <c r="P19" s="150"/>
      <c r="Q19" s="150"/>
      <c r="R19" s="14"/>
      <c r="S19" s="17"/>
    </row>
    <row r="20" spans="1:24" s="151" customFormat="1" x14ac:dyDescent="0.2">
      <c r="A20" s="83"/>
      <c r="B20" s="86"/>
      <c r="C20" s="12"/>
      <c r="D20" s="150"/>
      <c r="E20" s="150"/>
      <c r="F20" s="14"/>
      <c r="G20" s="12"/>
      <c r="H20" s="150"/>
      <c r="I20" s="150"/>
      <c r="J20" s="14"/>
      <c r="K20" s="12"/>
      <c r="L20" s="150"/>
      <c r="M20" s="150"/>
      <c r="N20" s="14"/>
      <c r="O20" s="15"/>
      <c r="P20" s="150"/>
      <c r="Q20" s="150"/>
      <c r="R20" s="14"/>
      <c r="S20" s="17"/>
    </row>
    <row r="21" spans="1:24" s="151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56"/>
      <c r="P21" s="117"/>
      <c r="Q21" s="117"/>
      <c r="R21" s="119"/>
      <c r="S21" s="17"/>
    </row>
    <row r="22" spans="1:24" x14ac:dyDescent="0.2">
      <c r="A22" s="18" t="s">
        <v>9</v>
      </c>
      <c r="B22" s="173" t="s">
        <v>333</v>
      </c>
      <c r="C22" s="20">
        <v>24</v>
      </c>
      <c r="D22" s="21">
        <v>6</v>
      </c>
      <c r="E22" s="21">
        <v>8</v>
      </c>
      <c r="F22" s="22">
        <v>13</v>
      </c>
      <c r="G22" s="20">
        <v>19</v>
      </c>
      <c r="H22" s="21">
        <v>1</v>
      </c>
      <c r="I22" s="21">
        <v>11</v>
      </c>
      <c r="J22" s="22">
        <v>14</v>
      </c>
      <c r="K22" s="20">
        <v>22</v>
      </c>
      <c r="L22" s="21">
        <v>4</v>
      </c>
      <c r="M22" s="21">
        <v>11</v>
      </c>
      <c r="N22" s="22">
        <v>5</v>
      </c>
      <c r="O22" s="20">
        <v>22</v>
      </c>
      <c r="P22" s="21">
        <v>4</v>
      </c>
      <c r="Q22" s="21">
        <v>4</v>
      </c>
      <c r="R22" s="23">
        <v>10</v>
      </c>
      <c r="S22" s="24"/>
    </row>
    <row r="23" spans="1:24" x14ac:dyDescent="0.2">
      <c r="A23" s="18"/>
      <c r="B23" s="174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74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51" customFormat="1" ht="13.5" thickBot="1" x14ac:dyDescent="0.25">
      <c r="A25" s="18"/>
      <c r="B25" s="174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24</v>
      </c>
      <c r="D26" s="29">
        <f t="shared" si="0"/>
        <v>6</v>
      </c>
      <c r="E26" s="29">
        <f t="shared" si="0"/>
        <v>8</v>
      </c>
      <c r="F26" s="29">
        <f t="shared" si="0"/>
        <v>13</v>
      </c>
      <c r="G26" s="29">
        <f t="shared" si="0"/>
        <v>19</v>
      </c>
      <c r="H26" s="29">
        <f t="shared" si="0"/>
        <v>1</v>
      </c>
      <c r="I26" s="29">
        <f t="shared" si="0"/>
        <v>11</v>
      </c>
      <c r="J26" s="29">
        <f t="shared" si="0"/>
        <v>14</v>
      </c>
      <c r="K26" s="29">
        <f t="shared" si="0"/>
        <v>22</v>
      </c>
      <c r="L26" s="29">
        <f t="shared" si="0"/>
        <v>4</v>
      </c>
      <c r="M26" s="29">
        <f t="shared" si="0"/>
        <v>11</v>
      </c>
      <c r="N26" s="29">
        <f t="shared" si="0"/>
        <v>5</v>
      </c>
      <c r="O26" s="29">
        <f t="shared" si="0"/>
        <v>22</v>
      </c>
      <c r="P26" s="29">
        <f t="shared" si="0"/>
        <v>4</v>
      </c>
      <c r="Q26" s="29">
        <f t="shared" si="0"/>
        <v>4</v>
      </c>
      <c r="R26" s="29">
        <f t="shared" si="0"/>
        <v>10</v>
      </c>
      <c r="S26" s="24"/>
    </row>
    <row r="27" spans="1:24" ht="13.5" thickBot="1" x14ac:dyDescent="0.25">
      <c r="A27" s="18"/>
      <c r="B27" s="28" t="s">
        <v>11</v>
      </c>
      <c r="C27" s="30">
        <f>C26</f>
        <v>24</v>
      </c>
      <c r="D27" s="30">
        <f>D26</f>
        <v>6</v>
      </c>
      <c r="E27" s="30">
        <f>E26</f>
        <v>8</v>
      </c>
      <c r="F27" s="30">
        <f>F26</f>
        <v>13</v>
      </c>
      <c r="G27" s="30">
        <f t="shared" ref="G27:R27" si="1">SUM(C27,G26)</f>
        <v>43</v>
      </c>
      <c r="H27" s="30">
        <f t="shared" si="1"/>
        <v>7</v>
      </c>
      <c r="I27" s="30">
        <f t="shared" si="1"/>
        <v>19</v>
      </c>
      <c r="J27" s="30">
        <f t="shared" si="1"/>
        <v>27</v>
      </c>
      <c r="K27" s="30">
        <f t="shared" si="1"/>
        <v>65</v>
      </c>
      <c r="L27" s="30">
        <f t="shared" si="1"/>
        <v>11</v>
      </c>
      <c r="M27" s="30">
        <f t="shared" si="1"/>
        <v>30</v>
      </c>
      <c r="N27" s="30">
        <f t="shared" si="1"/>
        <v>32</v>
      </c>
      <c r="O27" s="31">
        <f t="shared" si="1"/>
        <v>87</v>
      </c>
      <c r="P27" s="30">
        <f t="shared" si="1"/>
        <v>15</v>
      </c>
      <c r="Q27" s="30">
        <f t="shared" si="1"/>
        <v>34</v>
      </c>
      <c r="R27" s="32">
        <f t="shared" si="1"/>
        <v>42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205" t="s">
        <v>220</v>
      </c>
      <c r="D29" s="199"/>
      <c r="E29" s="200"/>
      <c r="F29" s="4">
        <v>6</v>
      </c>
      <c r="G29" s="205" t="s">
        <v>41</v>
      </c>
      <c r="H29" s="199"/>
      <c r="I29" s="200"/>
      <c r="J29" s="4">
        <v>3</v>
      </c>
      <c r="K29" s="205" t="s">
        <v>219</v>
      </c>
      <c r="L29" s="199"/>
      <c r="M29" s="200"/>
      <c r="N29" s="4">
        <v>4</v>
      </c>
      <c r="O29" s="205"/>
      <c r="P29" s="199"/>
      <c r="Q29" s="200"/>
      <c r="R29" s="5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19</v>
      </c>
      <c r="B31" s="86" t="str">
        <f t="shared" si="2"/>
        <v>Cleo Stephens</v>
      </c>
      <c r="C31" s="12">
        <v>4</v>
      </c>
      <c r="D31" s="13">
        <v>1</v>
      </c>
      <c r="E31" s="13">
        <v>2</v>
      </c>
      <c r="F31" s="14">
        <v>0</v>
      </c>
      <c r="G31" s="12">
        <v>4</v>
      </c>
      <c r="H31" s="13">
        <v>1</v>
      </c>
      <c r="I31" s="13">
        <v>0</v>
      </c>
      <c r="J31" s="14">
        <v>0</v>
      </c>
      <c r="K31" s="12">
        <v>4</v>
      </c>
      <c r="L31" s="13">
        <v>1</v>
      </c>
      <c r="M31" s="13">
        <v>1</v>
      </c>
      <c r="N31" s="14">
        <v>0</v>
      </c>
      <c r="O31" s="15"/>
      <c r="P31" s="13"/>
      <c r="Q31" s="13"/>
      <c r="R31" s="16"/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10</v>
      </c>
      <c r="B32" s="86" t="str">
        <f t="shared" si="2"/>
        <v>Debbie Brummer</v>
      </c>
      <c r="C32" s="12">
        <v>0</v>
      </c>
      <c r="D32" s="13">
        <v>0</v>
      </c>
      <c r="E32" s="13">
        <v>0</v>
      </c>
      <c r="F32" s="14">
        <v>0</v>
      </c>
      <c r="G32" s="12">
        <v>0</v>
      </c>
      <c r="H32" s="13">
        <v>0</v>
      </c>
      <c r="I32" s="13">
        <v>0</v>
      </c>
      <c r="J32" s="14">
        <v>1</v>
      </c>
      <c r="K32" s="12">
        <v>0</v>
      </c>
      <c r="L32" s="13">
        <v>0</v>
      </c>
      <c r="M32" s="13">
        <v>0</v>
      </c>
      <c r="N32" s="14">
        <v>0</v>
      </c>
      <c r="O32" s="15"/>
      <c r="P32" s="13"/>
      <c r="Q32" s="13"/>
      <c r="R32" s="16"/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7</v>
      </c>
      <c r="B33" s="86" t="str">
        <f t="shared" si="2"/>
        <v>Kevin Burton</v>
      </c>
      <c r="C33" s="12">
        <v>4</v>
      </c>
      <c r="D33" s="13">
        <v>1</v>
      </c>
      <c r="E33" s="13">
        <v>0</v>
      </c>
      <c r="F33" s="14">
        <v>1</v>
      </c>
      <c r="G33" s="12">
        <v>4</v>
      </c>
      <c r="H33" s="13">
        <v>0</v>
      </c>
      <c r="I33" s="13">
        <v>1</v>
      </c>
      <c r="J33" s="14">
        <v>0</v>
      </c>
      <c r="K33" s="12">
        <v>4</v>
      </c>
      <c r="L33" s="13">
        <v>2</v>
      </c>
      <c r="M33" s="13">
        <v>0</v>
      </c>
      <c r="N33" s="14">
        <v>3</v>
      </c>
      <c r="O33" s="15"/>
      <c r="P33" s="13"/>
      <c r="Q33" s="13"/>
      <c r="R33" s="16"/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6</v>
      </c>
      <c r="B34" s="86" t="str">
        <f t="shared" si="2"/>
        <v>Jonathan Akin</v>
      </c>
      <c r="C34" s="12">
        <v>4</v>
      </c>
      <c r="D34" s="13">
        <v>0</v>
      </c>
      <c r="E34" s="13">
        <v>1</v>
      </c>
      <c r="F34" s="14">
        <v>0</v>
      </c>
      <c r="G34" s="12">
        <v>3</v>
      </c>
      <c r="H34" s="13">
        <v>0</v>
      </c>
      <c r="I34" s="13">
        <v>1</v>
      </c>
      <c r="J34" s="14">
        <v>1</v>
      </c>
      <c r="K34" s="12">
        <v>3</v>
      </c>
      <c r="L34" s="13">
        <v>2</v>
      </c>
      <c r="M34" s="13">
        <v>0</v>
      </c>
      <c r="N34" s="14">
        <v>1</v>
      </c>
      <c r="O34" s="15"/>
      <c r="P34" s="13"/>
      <c r="Q34" s="13"/>
      <c r="R34" s="16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11</v>
      </c>
      <c r="B35" s="86" t="str">
        <f t="shared" si="2"/>
        <v>Thomas Nguyen</v>
      </c>
      <c r="C35" s="12">
        <v>1</v>
      </c>
      <c r="D35" s="13">
        <v>0</v>
      </c>
      <c r="E35" s="13">
        <v>1</v>
      </c>
      <c r="F35" s="14">
        <v>0</v>
      </c>
      <c r="G35" s="12"/>
      <c r="H35" s="13"/>
      <c r="I35" s="13"/>
      <c r="J35" s="14"/>
      <c r="K35" s="12">
        <v>2</v>
      </c>
      <c r="L35" s="13">
        <v>0</v>
      </c>
      <c r="M35" s="13">
        <v>1</v>
      </c>
      <c r="N35" s="14">
        <v>0</v>
      </c>
      <c r="O35" s="15"/>
      <c r="P35" s="13"/>
      <c r="Q35" s="13"/>
      <c r="R35" s="16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29</v>
      </c>
      <c r="B36" s="86" t="str">
        <f t="shared" si="2"/>
        <v>Josh Sisson</v>
      </c>
      <c r="C36" s="12">
        <v>3</v>
      </c>
      <c r="D36" s="13">
        <v>0</v>
      </c>
      <c r="E36" s="13">
        <v>2</v>
      </c>
      <c r="F36" s="14">
        <v>4</v>
      </c>
      <c r="G36" s="12">
        <v>3</v>
      </c>
      <c r="H36" s="13">
        <v>0</v>
      </c>
      <c r="I36" s="13">
        <v>2</v>
      </c>
      <c r="J36" s="14">
        <v>2</v>
      </c>
      <c r="K36" s="12">
        <v>3</v>
      </c>
      <c r="L36" s="13">
        <v>0</v>
      </c>
      <c r="M36" s="13">
        <v>1</v>
      </c>
      <c r="N36" s="14">
        <v>1</v>
      </c>
      <c r="O36" s="15"/>
      <c r="P36" s="13"/>
      <c r="Q36" s="13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16</v>
      </c>
      <c r="B37" s="86" t="str">
        <f t="shared" si="2"/>
        <v>Chris Humphrey</v>
      </c>
      <c r="C37" s="12">
        <v>3</v>
      </c>
      <c r="D37" s="13">
        <v>1</v>
      </c>
      <c r="E37" s="13">
        <v>2</v>
      </c>
      <c r="F37" s="14">
        <v>2</v>
      </c>
      <c r="G37" s="12">
        <v>3</v>
      </c>
      <c r="H37" s="13">
        <v>1</v>
      </c>
      <c r="I37" s="13">
        <v>0</v>
      </c>
      <c r="J37" s="14">
        <v>0</v>
      </c>
      <c r="K37" s="12">
        <v>3</v>
      </c>
      <c r="L37" s="13">
        <v>0</v>
      </c>
      <c r="M37" s="13">
        <v>0</v>
      </c>
      <c r="N37" s="14">
        <v>2</v>
      </c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39</v>
      </c>
      <c r="B38" s="86" t="str">
        <f t="shared" si="2"/>
        <v>Matthew Lassai</v>
      </c>
      <c r="C38" s="12">
        <v>2</v>
      </c>
      <c r="D38" s="13">
        <v>0</v>
      </c>
      <c r="E38" s="13">
        <v>2</v>
      </c>
      <c r="F38" s="14">
        <v>0</v>
      </c>
      <c r="G38" s="12">
        <v>1</v>
      </c>
      <c r="H38" s="13">
        <v>0</v>
      </c>
      <c r="I38" s="13">
        <v>1</v>
      </c>
      <c r="J38" s="14">
        <v>0</v>
      </c>
      <c r="K38" s="12">
        <v>1</v>
      </c>
      <c r="L38" s="13">
        <v>0</v>
      </c>
      <c r="M38" s="13">
        <v>0</v>
      </c>
      <c r="N38" s="14">
        <v>1</v>
      </c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28</v>
      </c>
      <c r="B39" s="86" t="str">
        <f t="shared" si="2"/>
        <v>Kaye Zimpher</v>
      </c>
      <c r="C39" s="12"/>
      <c r="D39" s="13"/>
      <c r="E39" s="13"/>
      <c r="F39" s="14"/>
      <c r="G39" s="12">
        <v>2</v>
      </c>
      <c r="H39" s="13">
        <v>0</v>
      </c>
      <c r="I39" s="13">
        <v>1</v>
      </c>
      <c r="J39" s="14">
        <v>0</v>
      </c>
      <c r="K39" s="12"/>
      <c r="L39" s="13"/>
      <c r="M39" s="13"/>
      <c r="N39" s="14"/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24</v>
      </c>
      <c r="B40" s="86" t="str">
        <f t="shared" si="2"/>
        <v>Erika Wolf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35</v>
      </c>
      <c r="B41" s="86" t="str">
        <f t="shared" si="2"/>
        <v>Richard Taylor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50"/>
      <c r="E46" s="150"/>
      <c r="F46" s="14"/>
      <c r="G46" s="12"/>
      <c r="H46" s="150"/>
      <c r="I46" s="150"/>
      <c r="J46" s="14"/>
      <c r="K46" s="12"/>
      <c r="L46" s="150"/>
      <c r="M46" s="150"/>
      <c r="N46" s="14"/>
      <c r="O46" s="15"/>
      <c r="P46" s="150"/>
      <c r="Q46" s="150"/>
      <c r="R46" s="14"/>
      <c r="S46" s="17"/>
      <c r="U46" s="43"/>
      <c r="V46" s="39"/>
      <c r="W46" s="39"/>
      <c r="X46" s="39"/>
    </row>
    <row r="47" spans="1:24" s="151" customFormat="1" x14ac:dyDescent="0.2">
      <c r="A47" s="83">
        <f t="shared" si="2"/>
        <v>0</v>
      </c>
      <c r="B47" s="86">
        <f t="shared" si="2"/>
        <v>0</v>
      </c>
      <c r="C47" s="12"/>
      <c r="D47" s="150"/>
      <c r="E47" s="150"/>
      <c r="F47" s="14"/>
      <c r="G47" s="12"/>
      <c r="H47" s="150"/>
      <c r="I47" s="150"/>
      <c r="J47" s="14"/>
      <c r="K47" s="12"/>
      <c r="L47" s="150"/>
      <c r="M47" s="150"/>
      <c r="N47" s="14"/>
      <c r="O47" s="15"/>
      <c r="P47" s="150"/>
      <c r="Q47" s="150"/>
      <c r="R47" s="14"/>
      <c r="S47" s="17"/>
      <c r="U47" s="43"/>
      <c r="V47" s="39"/>
      <c r="W47" s="39"/>
      <c r="X47" s="39"/>
    </row>
    <row r="48" spans="1:24" s="151" customFormat="1" x14ac:dyDescent="0.2">
      <c r="A48" s="83">
        <f t="shared" si="2"/>
        <v>0</v>
      </c>
      <c r="B48" s="86">
        <f t="shared" si="2"/>
        <v>0</v>
      </c>
      <c r="C48" s="12"/>
      <c r="D48" s="150"/>
      <c r="E48" s="150"/>
      <c r="F48" s="14"/>
      <c r="G48" s="12"/>
      <c r="H48" s="150"/>
      <c r="I48" s="150"/>
      <c r="J48" s="14"/>
      <c r="K48" s="12"/>
      <c r="L48" s="150"/>
      <c r="M48" s="150"/>
      <c r="N48" s="14"/>
      <c r="O48" s="15"/>
      <c r="P48" s="150"/>
      <c r="Q48" s="150"/>
      <c r="R48" s="14"/>
      <c r="S48" s="17"/>
      <c r="U48" s="43"/>
      <c r="V48" s="39"/>
      <c r="W48" s="39"/>
      <c r="X48" s="39"/>
    </row>
    <row r="49" spans="1:30" s="151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6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Mike Woodard</v>
      </c>
      <c r="C50" s="20">
        <v>21</v>
      </c>
      <c r="D50" s="21">
        <v>3</v>
      </c>
      <c r="E50" s="21">
        <v>10</v>
      </c>
      <c r="F50" s="22">
        <v>7</v>
      </c>
      <c r="G50" s="20">
        <v>20</v>
      </c>
      <c r="H50" s="21">
        <v>2</v>
      </c>
      <c r="I50" s="21">
        <v>6</v>
      </c>
      <c r="J50" s="22">
        <v>4</v>
      </c>
      <c r="K50" s="20">
        <v>20</v>
      </c>
      <c r="L50" s="21">
        <v>5</v>
      </c>
      <c r="M50" s="21">
        <v>3</v>
      </c>
      <c r="N50" s="22">
        <v>8</v>
      </c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6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51" customFormat="1" ht="13.5" thickBot="1" x14ac:dyDescent="0.25">
      <c r="A53" s="18"/>
      <c r="B53" s="16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21</v>
      </c>
      <c r="D54" s="29">
        <f t="shared" si="3"/>
        <v>3</v>
      </c>
      <c r="E54" s="29">
        <f t="shared" si="3"/>
        <v>10</v>
      </c>
      <c r="F54" s="29">
        <f t="shared" si="3"/>
        <v>7</v>
      </c>
      <c r="G54" s="29">
        <f t="shared" si="3"/>
        <v>20</v>
      </c>
      <c r="H54" s="29">
        <f t="shared" si="3"/>
        <v>2</v>
      </c>
      <c r="I54" s="29">
        <f t="shared" si="3"/>
        <v>6</v>
      </c>
      <c r="J54" s="29">
        <f t="shared" si="3"/>
        <v>4</v>
      </c>
      <c r="K54" s="29">
        <f t="shared" si="3"/>
        <v>20</v>
      </c>
      <c r="L54" s="29">
        <f t="shared" si="3"/>
        <v>5</v>
      </c>
      <c r="M54" s="29">
        <f t="shared" si="3"/>
        <v>3</v>
      </c>
      <c r="N54" s="29">
        <f t="shared" si="3"/>
        <v>8</v>
      </c>
      <c r="O54" s="29">
        <f t="shared" si="3"/>
        <v>0</v>
      </c>
      <c r="P54" s="29">
        <f t="shared" si="3"/>
        <v>0</v>
      </c>
      <c r="Q54" s="29">
        <f t="shared" si="3"/>
        <v>0</v>
      </c>
      <c r="R54" s="29">
        <f t="shared" si="3"/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108</v>
      </c>
      <c r="D55" s="30">
        <f>SUM(P27,D54)</f>
        <v>18</v>
      </c>
      <c r="E55" s="30">
        <f>SUM(Q27,E54)</f>
        <v>44</v>
      </c>
      <c r="F55" s="30">
        <f>SUM(R27,F54)</f>
        <v>49</v>
      </c>
      <c r="G55" s="30">
        <f t="shared" ref="G55:R55" si="4">SUM(C55,G54)</f>
        <v>128</v>
      </c>
      <c r="H55" s="30">
        <f t="shared" si="4"/>
        <v>20</v>
      </c>
      <c r="I55" s="30">
        <f t="shared" si="4"/>
        <v>50</v>
      </c>
      <c r="J55" s="30">
        <f t="shared" si="4"/>
        <v>53</v>
      </c>
      <c r="K55" s="30">
        <f t="shared" si="4"/>
        <v>148</v>
      </c>
      <c r="L55" s="30">
        <f t="shared" si="4"/>
        <v>25</v>
      </c>
      <c r="M55" s="30">
        <f t="shared" si="4"/>
        <v>53</v>
      </c>
      <c r="N55" s="30">
        <f t="shared" si="4"/>
        <v>61</v>
      </c>
      <c r="O55" s="31">
        <f t="shared" si="4"/>
        <v>148</v>
      </c>
      <c r="P55" s="30">
        <f t="shared" si="4"/>
        <v>25</v>
      </c>
      <c r="Q55" s="30">
        <f t="shared" si="4"/>
        <v>53</v>
      </c>
      <c r="R55" s="32">
        <f t="shared" si="4"/>
        <v>61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8"/>
      <c r="D57" s="199"/>
      <c r="E57" s="200"/>
      <c r="F57" s="49"/>
      <c r="G57" s="198"/>
      <c r="H57" s="199"/>
      <c r="I57" s="200"/>
      <c r="J57" s="49"/>
      <c r="K57" s="198"/>
      <c r="L57" s="199"/>
      <c r="M57" s="204"/>
      <c r="N57" s="50"/>
      <c r="O57" s="51" t="s">
        <v>14</v>
      </c>
      <c r="P57" s="52"/>
      <c r="Q57" s="4"/>
      <c r="R57" s="53">
        <f>SUM(F1,J1,N1,R1,F29,J29,N29,R29,F57,J57,N57)</f>
        <v>51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390</v>
      </c>
      <c r="AB58" s="57" t="s">
        <v>34</v>
      </c>
      <c r="AC58" s="57" t="s">
        <v>22</v>
      </c>
      <c r="AD58" s="104" t="s">
        <v>46</v>
      </c>
    </row>
    <row r="59" spans="1:30" ht="13.5" thickTop="1" x14ac:dyDescent="0.2">
      <c r="A59" s="83" t="str">
        <f t="shared" ref="A59:A76" si="5">A3</f>
        <v>19</v>
      </c>
      <c r="B59" s="86" t="str">
        <f t="shared" ref="B59:B76" si="6">B31</f>
        <v>Cleo Stephens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26</v>
      </c>
      <c r="P59" s="88">
        <f>SUM(D3,H3,L3,P3,D31,H31,L31,P31,D59,H59,L59)</f>
        <v>6</v>
      </c>
      <c r="Q59" s="88">
        <f>SUM(E3,I3,M3,Q3,E31,I31,M31,Q31,E59,I59,M59)</f>
        <v>6</v>
      </c>
      <c r="R59" s="89">
        <f>SUM(F3,J3,N3,R3,F31,J31,N31,R31,F59,J59,N59)</f>
        <v>0</v>
      </c>
      <c r="S59" s="84">
        <f>IF(O59=0,0,AVERAGE(P59/O59))</f>
        <v>0.23076923076923078</v>
      </c>
      <c r="U59" s="43" t="s">
        <v>268</v>
      </c>
      <c r="V59" s="86" t="s">
        <v>130</v>
      </c>
      <c r="W59" s="59">
        <v>0</v>
      </c>
      <c r="X59" s="59" t="s">
        <v>391</v>
      </c>
      <c r="Y59" s="60">
        <v>0.23076923076923078</v>
      </c>
      <c r="Z59" s="60" t="s">
        <v>114</v>
      </c>
      <c r="AA59" s="60">
        <v>0</v>
      </c>
      <c r="AB59" s="60" t="s">
        <v>114</v>
      </c>
      <c r="AC59" s="59">
        <v>7</v>
      </c>
      <c r="AD59" s="105">
        <v>0.23076923076923078</v>
      </c>
    </row>
    <row r="60" spans="1:30" x14ac:dyDescent="0.2">
      <c r="A60" s="83" t="str">
        <f t="shared" si="5"/>
        <v>10</v>
      </c>
      <c r="B60" s="86" t="str">
        <f t="shared" si="6"/>
        <v>Debbie Brummer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1</v>
      </c>
      <c r="P60" s="56">
        <f t="shared" si="7"/>
        <v>0</v>
      </c>
      <c r="Q60" s="56">
        <f t="shared" si="7"/>
        <v>1</v>
      </c>
      <c r="R60" s="91">
        <f t="shared" si="7"/>
        <v>1</v>
      </c>
      <c r="S60" s="85">
        <f t="shared" ref="S60:S76" si="8">IF(O60=0,0,AVERAGE(P60/O60))</f>
        <v>0</v>
      </c>
      <c r="U60" s="43" t="s">
        <v>229</v>
      </c>
      <c r="V60" s="86" t="s">
        <v>131</v>
      </c>
      <c r="W60" s="59">
        <v>1</v>
      </c>
      <c r="X60" s="59">
        <v>1</v>
      </c>
      <c r="Y60" s="60">
        <v>0</v>
      </c>
      <c r="Z60" s="60" t="s">
        <v>164</v>
      </c>
      <c r="AA60" s="60">
        <v>0.16666666666666666</v>
      </c>
      <c r="AB60" s="60" t="s">
        <v>114</v>
      </c>
      <c r="AC60" s="59">
        <v>6</v>
      </c>
      <c r="AD60" s="105">
        <v>0</v>
      </c>
    </row>
    <row r="61" spans="1:30" x14ac:dyDescent="0.2">
      <c r="A61" s="83" t="str">
        <f t="shared" si="5"/>
        <v>7</v>
      </c>
      <c r="B61" s="86" t="str">
        <f t="shared" si="6"/>
        <v>Kevin Burton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23</v>
      </c>
      <c r="P61" s="56">
        <f t="shared" si="9"/>
        <v>10</v>
      </c>
      <c r="Q61" s="56">
        <f t="shared" si="9"/>
        <v>2</v>
      </c>
      <c r="R61" s="91">
        <f t="shared" si="9"/>
        <v>9</v>
      </c>
      <c r="S61" s="85">
        <f t="shared" si="8"/>
        <v>0.43478260869565216</v>
      </c>
      <c r="U61" s="43" t="s">
        <v>132</v>
      </c>
      <c r="V61" s="86" t="s">
        <v>61</v>
      </c>
      <c r="W61" s="59">
        <v>9</v>
      </c>
      <c r="X61" s="59">
        <v>9</v>
      </c>
      <c r="Y61" s="60">
        <v>0.43478260869565216</v>
      </c>
      <c r="Z61" s="60" t="s">
        <v>114</v>
      </c>
      <c r="AA61" s="60">
        <v>1.2857142857142858</v>
      </c>
      <c r="AB61" s="60" t="s">
        <v>114</v>
      </c>
      <c r="AC61" s="59">
        <v>7</v>
      </c>
      <c r="AD61" s="105">
        <v>0.43478260869565216</v>
      </c>
    </row>
    <row r="62" spans="1:30" x14ac:dyDescent="0.2">
      <c r="A62" s="83" t="str">
        <f t="shared" si="5"/>
        <v>6</v>
      </c>
      <c r="B62" s="86" t="str">
        <f t="shared" si="6"/>
        <v>Jonathan Akin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23</v>
      </c>
      <c r="P62" s="56">
        <f t="shared" si="10"/>
        <v>5</v>
      </c>
      <c r="Q62" s="56">
        <f t="shared" si="10"/>
        <v>6</v>
      </c>
      <c r="R62" s="91">
        <f t="shared" si="10"/>
        <v>18</v>
      </c>
      <c r="S62" s="85">
        <f t="shared" si="8"/>
        <v>0.21739130434782608</v>
      </c>
      <c r="U62" s="43" t="s">
        <v>262</v>
      </c>
      <c r="V62" s="86" t="s">
        <v>119</v>
      </c>
      <c r="W62" s="59">
        <v>18</v>
      </c>
      <c r="X62" s="59">
        <v>18</v>
      </c>
      <c r="Y62" s="60">
        <v>0.21739130434782608</v>
      </c>
      <c r="Z62" s="60" t="s">
        <v>114</v>
      </c>
      <c r="AA62" s="60">
        <v>2.5714285714285716</v>
      </c>
      <c r="AB62" s="60" t="s">
        <v>114</v>
      </c>
      <c r="AC62" s="59">
        <v>7</v>
      </c>
      <c r="AD62" s="105">
        <v>0.21739130434782608</v>
      </c>
    </row>
    <row r="63" spans="1:30" x14ac:dyDescent="0.2">
      <c r="A63" s="83" t="str">
        <f t="shared" si="5"/>
        <v>11</v>
      </c>
      <c r="B63" s="86" t="str">
        <f t="shared" si="6"/>
        <v>Thomas Nguyen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9</v>
      </c>
      <c r="P63" s="56">
        <f t="shared" si="11"/>
        <v>0</v>
      </c>
      <c r="Q63" s="56">
        <f t="shared" si="11"/>
        <v>7</v>
      </c>
      <c r="R63" s="91">
        <f t="shared" si="11"/>
        <v>3</v>
      </c>
      <c r="S63" s="85">
        <f t="shared" si="8"/>
        <v>0</v>
      </c>
      <c r="U63" s="43" t="s">
        <v>135</v>
      </c>
      <c r="V63" s="86" t="s">
        <v>328</v>
      </c>
      <c r="W63" s="59">
        <v>3</v>
      </c>
      <c r="X63" s="59">
        <v>3</v>
      </c>
      <c r="Y63" s="60">
        <v>0</v>
      </c>
      <c r="Z63" s="60" t="s">
        <v>164</v>
      </c>
      <c r="AA63" s="60">
        <v>0.6</v>
      </c>
      <c r="AB63" s="60" t="s">
        <v>114</v>
      </c>
      <c r="AC63" s="59">
        <v>5</v>
      </c>
      <c r="AD63" s="105">
        <v>0</v>
      </c>
    </row>
    <row r="64" spans="1:30" x14ac:dyDescent="0.2">
      <c r="A64" s="83" t="str">
        <f t="shared" si="5"/>
        <v>29</v>
      </c>
      <c r="B64" s="86" t="str">
        <f t="shared" si="6"/>
        <v>Josh Sisson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24</v>
      </c>
      <c r="P64" s="56">
        <f t="shared" si="12"/>
        <v>1</v>
      </c>
      <c r="Q64" s="56">
        <f t="shared" si="12"/>
        <v>12</v>
      </c>
      <c r="R64" s="91">
        <f t="shared" si="12"/>
        <v>19</v>
      </c>
      <c r="S64" s="85">
        <f t="shared" si="8"/>
        <v>4.1666666666666664E-2</v>
      </c>
      <c r="U64" s="43" t="s">
        <v>298</v>
      </c>
      <c r="V64" s="86" t="s">
        <v>179</v>
      </c>
      <c r="W64" s="59">
        <v>19</v>
      </c>
      <c r="X64" s="59">
        <v>19</v>
      </c>
      <c r="Y64" s="60">
        <v>4.1666666666666664E-2</v>
      </c>
      <c r="Z64" s="60" t="s">
        <v>114</v>
      </c>
      <c r="AA64" s="60">
        <v>2.7142857142857144</v>
      </c>
      <c r="AB64" s="60" t="s">
        <v>114</v>
      </c>
      <c r="AC64" s="59">
        <v>7</v>
      </c>
      <c r="AD64" s="105">
        <v>4.1666666666666664E-2</v>
      </c>
    </row>
    <row r="65" spans="1:30" x14ac:dyDescent="0.2">
      <c r="A65" s="83" t="str">
        <f t="shared" si="5"/>
        <v>16</v>
      </c>
      <c r="B65" s="86" t="str">
        <f t="shared" si="6"/>
        <v>Chris Humphrey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21</v>
      </c>
      <c r="P65" s="56">
        <f t="shared" si="13"/>
        <v>2</v>
      </c>
      <c r="Q65" s="56">
        <f t="shared" si="13"/>
        <v>7</v>
      </c>
      <c r="R65" s="91">
        <f t="shared" si="13"/>
        <v>7</v>
      </c>
      <c r="S65" s="85">
        <f t="shared" si="8"/>
        <v>9.5238095238095233E-2</v>
      </c>
      <c r="U65" s="43" t="s">
        <v>235</v>
      </c>
      <c r="V65" s="86" t="s">
        <v>329</v>
      </c>
      <c r="W65" s="59">
        <v>7</v>
      </c>
      <c r="X65" s="59">
        <v>7</v>
      </c>
      <c r="Y65" s="60">
        <v>9.5238095238095233E-2</v>
      </c>
      <c r="Z65" s="60" t="s">
        <v>114</v>
      </c>
      <c r="AA65" s="60">
        <v>1</v>
      </c>
      <c r="AB65" s="60" t="s">
        <v>114</v>
      </c>
      <c r="AC65" s="59">
        <v>7</v>
      </c>
      <c r="AD65" s="105">
        <v>9.5238095238095233E-2</v>
      </c>
    </row>
    <row r="66" spans="1:30" x14ac:dyDescent="0.2">
      <c r="A66" s="83" t="str">
        <f t="shared" si="5"/>
        <v>39</v>
      </c>
      <c r="B66" s="86" t="str">
        <f t="shared" si="6"/>
        <v>Matthew Lassai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15</v>
      </c>
      <c r="P66" s="56">
        <f t="shared" si="14"/>
        <v>1</v>
      </c>
      <c r="Q66" s="56">
        <f t="shared" si="14"/>
        <v>9</v>
      </c>
      <c r="R66" s="91">
        <f t="shared" si="14"/>
        <v>3</v>
      </c>
      <c r="S66" s="85">
        <f t="shared" si="8"/>
        <v>6.6666666666666666E-2</v>
      </c>
      <c r="U66" s="43" t="s">
        <v>330</v>
      </c>
      <c r="V66" s="86" t="s">
        <v>212</v>
      </c>
      <c r="W66" s="59">
        <v>3</v>
      </c>
      <c r="X66" s="59">
        <v>3</v>
      </c>
      <c r="Y66" s="60">
        <v>6.6666666666666666E-2</v>
      </c>
      <c r="Z66" s="60" t="s">
        <v>164</v>
      </c>
      <c r="AA66" s="60">
        <v>0.42857142857142855</v>
      </c>
      <c r="AB66" s="60" t="s">
        <v>114</v>
      </c>
      <c r="AC66" s="59">
        <v>7</v>
      </c>
      <c r="AD66" s="105">
        <v>0.05</v>
      </c>
    </row>
    <row r="67" spans="1:30" x14ac:dyDescent="0.2">
      <c r="A67" s="83" t="str">
        <f t="shared" si="5"/>
        <v>28</v>
      </c>
      <c r="B67" s="86" t="str">
        <f t="shared" si="6"/>
        <v>Kaye Zimpher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3</v>
      </c>
      <c r="P67" s="56">
        <f t="shared" si="15"/>
        <v>0</v>
      </c>
      <c r="Q67" s="56">
        <f t="shared" si="15"/>
        <v>2</v>
      </c>
      <c r="R67" s="91">
        <f t="shared" si="15"/>
        <v>1</v>
      </c>
      <c r="S67" s="85">
        <f t="shared" si="8"/>
        <v>0</v>
      </c>
      <c r="U67" s="43" t="s">
        <v>280</v>
      </c>
      <c r="V67" s="86" t="s">
        <v>331</v>
      </c>
      <c r="W67" s="59">
        <v>1</v>
      </c>
      <c r="X67" s="59">
        <v>1</v>
      </c>
      <c r="Y67" s="60">
        <v>0</v>
      </c>
      <c r="Z67" s="60" t="s">
        <v>164</v>
      </c>
      <c r="AA67" s="60">
        <v>0.33333333333333331</v>
      </c>
      <c r="AB67" s="60" t="s">
        <v>161</v>
      </c>
      <c r="AC67" s="59">
        <v>3</v>
      </c>
      <c r="AD67" s="105">
        <v>0</v>
      </c>
    </row>
    <row r="68" spans="1:30" x14ac:dyDescent="0.2">
      <c r="A68" s="83" t="str">
        <f t="shared" si="5"/>
        <v>24</v>
      </c>
      <c r="B68" s="86" t="str">
        <f t="shared" si="6"/>
        <v>Erika Wolf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2</v>
      </c>
      <c r="P68" s="56">
        <f t="shared" si="16"/>
        <v>0</v>
      </c>
      <c r="Q68" s="56">
        <f t="shared" si="16"/>
        <v>1</v>
      </c>
      <c r="R68" s="91">
        <f t="shared" si="16"/>
        <v>0</v>
      </c>
      <c r="S68" s="85">
        <f t="shared" si="8"/>
        <v>0</v>
      </c>
      <c r="U68" s="43" t="s">
        <v>230</v>
      </c>
      <c r="V68" s="86" t="s">
        <v>332</v>
      </c>
      <c r="W68" s="59">
        <v>0</v>
      </c>
      <c r="X68" s="59" t="s">
        <v>391</v>
      </c>
      <c r="Y68" s="60">
        <v>0</v>
      </c>
      <c r="Z68" s="60" t="s">
        <v>164</v>
      </c>
      <c r="AA68" s="60">
        <v>0</v>
      </c>
      <c r="AB68" s="60" t="s">
        <v>161</v>
      </c>
      <c r="AC68" s="59">
        <v>2</v>
      </c>
      <c r="AD68" s="105">
        <v>0</v>
      </c>
    </row>
    <row r="69" spans="1:30" x14ac:dyDescent="0.2">
      <c r="A69" s="83" t="str">
        <f t="shared" si="5"/>
        <v>35</v>
      </c>
      <c r="B69" s="86" t="str">
        <f t="shared" si="6"/>
        <v>Richard Taylor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1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 t="s">
        <v>144</v>
      </c>
      <c r="V69" s="86" t="s">
        <v>194</v>
      </c>
      <c r="W69" s="59">
        <v>0</v>
      </c>
      <c r="X69" s="59" t="s">
        <v>391</v>
      </c>
      <c r="Y69" s="60">
        <v>0</v>
      </c>
      <c r="Z69" s="60" t="s">
        <v>164</v>
      </c>
      <c r="AA69" s="60">
        <v>0</v>
      </c>
      <c r="AB69" s="60" t="s">
        <v>161</v>
      </c>
      <c r="AC69" s="59">
        <v>1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391</v>
      </c>
      <c r="Y70" s="60">
        <v>0</v>
      </c>
      <c r="Z70" s="60" t="s">
        <v>164</v>
      </c>
      <c r="AA70" s="60">
        <v>0</v>
      </c>
      <c r="AB70" s="60" t="s">
        <v>161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391</v>
      </c>
      <c r="Y71" s="60">
        <v>0</v>
      </c>
      <c r="Z71" s="60" t="s">
        <v>164</v>
      </c>
      <c r="AA71" s="60">
        <v>0</v>
      </c>
      <c r="AB71" s="60" t="s">
        <v>161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391</v>
      </c>
      <c r="Y72" s="60">
        <v>0</v>
      </c>
      <c r="Z72" s="60" t="s">
        <v>164</v>
      </c>
      <c r="AA72" s="60">
        <v>0</v>
      </c>
      <c r="AB72" s="60" t="s">
        <v>161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391</v>
      </c>
      <c r="Y73" s="60">
        <v>0</v>
      </c>
      <c r="Z73" s="60" t="s">
        <v>164</v>
      </c>
      <c r="AA73" s="60">
        <v>0</v>
      </c>
      <c r="AB73" s="60" t="s">
        <v>161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7"/>
      <c r="D74" s="158"/>
      <c r="E74" s="158"/>
      <c r="F74" s="159"/>
      <c r="G74" s="157"/>
      <c r="H74" s="158"/>
      <c r="I74" s="158"/>
      <c r="J74" s="159"/>
      <c r="K74" s="157"/>
      <c r="L74" s="158"/>
      <c r="M74" s="158"/>
      <c r="N74" s="15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391</v>
      </c>
      <c r="Y74" s="60">
        <v>0</v>
      </c>
      <c r="Z74" s="60" t="s">
        <v>164</v>
      </c>
      <c r="AA74" s="60">
        <v>0</v>
      </c>
      <c r="AB74" s="60" t="s">
        <v>161</v>
      </c>
      <c r="AC74" s="59">
        <v>0</v>
      </c>
      <c r="AD74" s="105">
        <v>0</v>
      </c>
    </row>
    <row r="75" spans="1:30" s="151" customFormat="1" x14ac:dyDescent="0.2">
      <c r="A75" s="83">
        <f t="shared" si="5"/>
        <v>0</v>
      </c>
      <c r="B75" s="86">
        <f t="shared" si="6"/>
        <v>0</v>
      </c>
      <c r="C75" s="12"/>
      <c r="D75" s="150"/>
      <c r="E75" s="150"/>
      <c r="F75" s="14"/>
      <c r="G75" s="12"/>
      <c r="H75" s="150"/>
      <c r="I75" s="150"/>
      <c r="J75" s="14"/>
      <c r="K75" s="12"/>
      <c r="L75" s="150"/>
      <c r="M75" s="15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391</v>
      </c>
      <c r="Y75" s="60">
        <v>0</v>
      </c>
      <c r="Z75" s="60" t="s">
        <v>164</v>
      </c>
      <c r="AA75" s="60">
        <v>0</v>
      </c>
      <c r="AB75" s="60" t="s">
        <v>161</v>
      </c>
      <c r="AC75" s="59">
        <v>0</v>
      </c>
      <c r="AD75" s="105">
        <v>0</v>
      </c>
    </row>
    <row r="76" spans="1:30" s="151" customFormat="1" x14ac:dyDescent="0.2">
      <c r="A76" s="83">
        <f t="shared" si="5"/>
        <v>0</v>
      </c>
      <c r="B76" s="86">
        <f t="shared" si="6"/>
        <v>0</v>
      </c>
      <c r="C76" s="12"/>
      <c r="D76" s="150"/>
      <c r="E76" s="150"/>
      <c r="F76" s="14"/>
      <c r="G76" s="12"/>
      <c r="H76" s="150"/>
      <c r="I76" s="150"/>
      <c r="J76" s="14"/>
      <c r="K76" s="12"/>
      <c r="L76" s="150"/>
      <c r="M76" s="15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391</v>
      </c>
      <c r="Y76" s="60">
        <v>0</v>
      </c>
      <c r="Z76" s="60" t="s">
        <v>164</v>
      </c>
      <c r="AA76" s="60">
        <v>0</v>
      </c>
      <c r="AB76" s="60" t="s">
        <v>161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Mike Woodard</v>
      </c>
      <c r="C78" s="64"/>
      <c r="D78" s="65"/>
      <c r="E78" s="65"/>
      <c r="F78" s="66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148</v>
      </c>
      <c r="P78" s="21">
        <f t="shared" si="25"/>
        <v>25</v>
      </c>
      <c r="Q78" s="162">
        <f t="shared" si="25"/>
        <v>53</v>
      </c>
      <c r="R78" s="161"/>
      <c r="S78" s="163">
        <f>SUM(Q78/O78)</f>
        <v>0.35810810810810811</v>
      </c>
      <c r="V78" s="56" t="s">
        <v>23</v>
      </c>
      <c r="W78" s="59">
        <v>61</v>
      </c>
      <c r="X78" s="59">
        <v>61</v>
      </c>
      <c r="Y78" s="61"/>
      <c r="Z78" s="61"/>
      <c r="AA78" s="61"/>
      <c r="AB78" s="61"/>
      <c r="AC78" s="62"/>
    </row>
    <row r="79" spans="1:30" x14ac:dyDescent="0.2">
      <c r="A79" s="11"/>
      <c r="B79" s="16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64" t="e">
        <f>SUM(Q79/O79)</f>
        <v>#DIV/0!</v>
      </c>
      <c r="V79" s="67" t="s">
        <v>24</v>
      </c>
      <c r="W79" s="62"/>
      <c r="X79" s="62"/>
      <c r="Y79" s="68">
        <v>0.43478260869565216</v>
      </c>
      <c r="Z79" s="68"/>
      <c r="AA79" s="68">
        <v>2.7142857142857144</v>
      </c>
      <c r="AB79" s="68"/>
      <c r="AC79" s="62"/>
    </row>
    <row r="80" spans="1:30" x14ac:dyDescent="0.2">
      <c r="A80" s="11"/>
      <c r="B80" s="160">
        <f>B52</f>
        <v>0</v>
      </c>
      <c r="C80" s="12"/>
      <c r="D80" s="150"/>
      <c r="E80" s="150"/>
      <c r="F80" s="14"/>
      <c r="G80" s="12"/>
      <c r="H80" s="150"/>
      <c r="I80" s="150"/>
      <c r="J80" s="14"/>
      <c r="K80" s="12"/>
      <c r="L80" s="150"/>
      <c r="M80" s="15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51" customFormat="1" ht="13.5" thickBot="1" x14ac:dyDescent="0.25">
      <c r="A81" s="179"/>
      <c r="B81" s="160">
        <f>B53</f>
        <v>0</v>
      </c>
      <c r="C81" s="181"/>
      <c r="D81" s="182"/>
      <c r="E81" s="182"/>
      <c r="F81" s="183"/>
      <c r="G81" s="181"/>
      <c r="H81" s="182"/>
      <c r="I81" s="182"/>
      <c r="J81" s="183"/>
      <c r="K81" s="181"/>
      <c r="L81" s="182"/>
      <c r="M81" s="182"/>
      <c r="N81" s="183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5" t="e">
        <f>SUM(Q81/O81)</f>
        <v>#DIV/0!</v>
      </c>
      <c r="V81" s="67"/>
      <c r="W81" s="180"/>
      <c r="X81" s="180"/>
      <c r="Y81" s="68"/>
      <c r="Z81" s="68"/>
      <c r="AA81" s="68"/>
      <c r="AB81" s="68"/>
      <c r="AC81" s="180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148</v>
      </c>
      <c r="P82" s="29">
        <f t="shared" si="26"/>
        <v>25</v>
      </c>
      <c r="Q82" s="29">
        <f t="shared" si="26"/>
        <v>53</v>
      </c>
      <c r="R82" s="29">
        <f t="shared" si="26"/>
        <v>61</v>
      </c>
      <c r="S82" s="69">
        <f>AVERAGE(P82/O82)</f>
        <v>0.16891891891891891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148</v>
      </c>
      <c r="D83" s="29">
        <f>SUM(P55,D82)</f>
        <v>25</v>
      </c>
      <c r="E83" s="29">
        <f>SUM(Q55,E82)</f>
        <v>53</v>
      </c>
      <c r="F83" s="29">
        <f>SUM(R55,F82)</f>
        <v>61</v>
      </c>
      <c r="G83" s="29">
        <f t="shared" ref="G83:M83" si="27">SUM(C83,G82)</f>
        <v>148</v>
      </c>
      <c r="H83" s="29">
        <f t="shared" si="27"/>
        <v>25</v>
      </c>
      <c r="I83" s="29">
        <f t="shared" si="27"/>
        <v>53</v>
      </c>
      <c r="J83" s="29">
        <f t="shared" si="27"/>
        <v>61</v>
      </c>
      <c r="K83" s="29">
        <f t="shared" si="27"/>
        <v>148</v>
      </c>
      <c r="L83" s="29">
        <f t="shared" si="27"/>
        <v>25</v>
      </c>
      <c r="M83" s="29">
        <f t="shared" si="27"/>
        <v>53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0.73684210526315796</v>
      </c>
      <c r="V84" s="201" t="s">
        <v>25</v>
      </c>
      <c r="W84" s="202"/>
      <c r="X84" s="203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1.5490196078431373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7</v>
      </c>
      <c r="E86" s="73" t="s">
        <v>32</v>
      </c>
      <c r="V86" s="77" t="s">
        <v>29</v>
      </c>
      <c r="W86" s="61" t="s">
        <v>333</v>
      </c>
      <c r="X86" s="79">
        <v>0.64189189189189189</v>
      </c>
      <c r="Y86" s="62" t="s">
        <v>114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67" t="e">
        <v>#DIV/0!</v>
      </c>
      <c r="Y87" s="62" t="s">
        <v>165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7" t="e">
        <v>#DIV/0!</v>
      </c>
      <c r="Y88" s="62" t="s">
        <v>165</v>
      </c>
    </row>
    <row r="89" spans="1:29" x14ac:dyDescent="0.2">
      <c r="V89" s="80" t="s">
        <v>29</v>
      </c>
      <c r="W89" s="81">
        <v>0</v>
      </c>
      <c r="X89" s="82" t="e">
        <v>#DIV/0!</v>
      </c>
      <c r="Y89" s="180" t="s">
        <v>165</v>
      </c>
    </row>
  </sheetData>
  <sheetProtection sheet="1" objects="1" scenarios="1"/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6" priority="5" stopIfTrue="1" operator="equal">
      <formula>$Y$79</formula>
    </cfRule>
  </conditionalFormatting>
  <conditionalFormatting sqref="AA59:AB74 AA77:AB77">
    <cfRule type="cellIs" dxfId="5" priority="6" stopIfTrue="1" operator="equal">
      <formula>$AA$79</formula>
    </cfRule>
  </conditionalFormatting>
  <conditionalFormatting sqref="Y75:Z75">
    <cfRule type="cellIs" dxfId="4" priority="3" stopIfTrue="1" operator="equal">
      <formula>$Y$79</formula>
    </cfRule>
  </conditionalFormatting>
  <conditionalFormatting sqref="AA75:AB75">
    <cfRule type="cellIs" dxfId="3" priority="4" stopIfTrue="1" operator="equal">
      <formula>$AA$79</formula>
    </cfRule>
  </conditionalFormatting>
  <conditionalFormatting sqref="Y76:Z76">
    <cfRule type="cellIs" dxfId="2" priority="1" stopIfTrue="1" operator="equal">
      <formula>$Y$79</formula>
    </cfRule>
  </conditionalFormatting>
  <conditionalFormatting sqref="AA76:AB76">
    <cfRule type="cellIs" dxfId="1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K212"/>
  <sheetViews>
    <sheetView zoomScaleNormal="100" workbookViewId="0"/>
  </sheetViews>
  <sheetFormatPr defaultRowHeight="12.75" x14ac:dyDescent="0.2"/>
  <cols>
    <col min="1" max="1" width="22.28515625" style="109" bestFit="1" customWidth="1"/>
    <col min="2" max="2" width="19" style="109" bestFit="1" customWidth="1"/>
    <col min="3" max="3" width="5" style="113" customWidth="1"/>
    <col min="4" max="7" width="4.7109375" style="109" customWidth="1"/>
    <col min="8" max="8" width="6.42578125" style="124" bestFit="1" customWidth="1"/>
    <col min="9" max="10" width="7.7109375" style="109" bestFit="1" customWidth="1"/>
    <col min="11" max="11" width="7.42578125" style="109" bestFit="1" customWidth="1"/>
    <col min="12" max="16384" width="9.140625" style="109"/>
  </cols>
  <sheetData>
    <row r="1" spans="1:11" x14ac:dyDescent="0.2">
      <c r="A1" s="109" t="s">
        <v>77</v>
      </c>
      <c r="B1" s="109" t="s">
        <v>77</v>
      </c>
      <c r="C1" s="109" t="s">
        <v>77</v>
      </c>
      <c r="D1" s="109" t="s">
        <v>77</v>
      </c>
      <c r="E1" s="109" t="s">
        <v>77</v>
      </c>
      <c r="F1" s="109" t="s">
        <v>77</v>
      </c>
      <c r="G1" s="109" t="s">
        <v>77</v>
      </c>
      <c r="H1" s="109" t="s">
        <v>77</v>
      </c>
      <c r="I1" s="109" t="s">
        <v>77</v>
      </c>
      <c r="J1" s="109" t="s">
        <v>77</v>
      </c>
      <c r="K1" s="109" t="s">
        <v>77</v>
      </c>
    </row>
    <row r="2" spans="1:11" x14ac:dyDescent="0.2">
      <c r="A2" s="106" t="s">
        <v>36</v>
      </c>
      <c r="B2" s="106" t="s">
        <v>33</v>
      </c>
      <c r="C2" s="107" t="s">
        <v>47</v>
      </c>
      <c r="D2" s="137" t="s">
        <v>4</v>
      </c>
      <c r="E2" s="108" t="s">
        <v>5</v>
      </c>
      <c r="F2" s="137" t="s">
        <v>6</v>
      </c>
      <c r="G2" s="108" t="s">
        <v>7</v>
      </c>
      <c r="H2" s="137" t="s">
        <v>48</v>
      </c>
      <c r="I2" s="137" t="s">
        <v>381</v>
      </c>
      <c r="J2" s="189" t="s">
        <v>49</v>
      </c>
    </row>
    <row r="3" spans="1:11" x14ac:dyDescent="0.2">
      <c r="A3" s="126" t="s">
        <v>213</v>
      </c>
      <c r="B3" s="168" t="s">
        <v>222</v>
      </c>
      <c r="C3" s="133">
        <v>8</v>
      </c>
      <c r="D3" s="135">
        <v>26</v>
      </c>
      <c r="E3" s="111">
        <v>2</v>
      </c>
      <c r="F3" s="136">
        <v>13</v>
      </c>
      <c r="G3" s="111">
        <v>8</v>
      </c>
      <c r="H3" s="138">
        <f t="shared" ref="H3:H34" si="0">IF(D3=0,0,E3/D3)</f>
        <v>7.6923076923076927E-2</v>
      </c>
      <c r="I3" s="138">
        <f>IF(D3=0,0,F3/D3)</f>
        <v>0.5</v>
      </c>
      <c r="J3" s="112">
        <f t="shared" ref="J3:J66" si="1">G3/C3</f>
        <v>1</v>
      </c>
    </row>
    <row r="4" spans="1:11" x14ac:dyDescent="0.2">
      <c r="A4" s="126" t="s">
        <v>213</v>
      </c>
      <c r="B4" s="125" t="s">
        <v>223</v>
      </c>
      <c r="C4" s="133">
        <v>7</v>
      </c>
      <c r="D4" s="125">
        <v>21</v>
      </c>
      <c r="E4" s="124">
        <v>0</v>
      </c>
      <c r="F4" s="125">
        <v>14</v>
      </c>
      <c r="G4" s="124">
        <v>1</v>
      </c>
      <c r="H4" s="138">
        <f t="shared" si="0"/>
        <v>0</v>
      </c>
      <c r="I4" s="138">
        <f t="shared" ref="I4:I67" si="2">IF(D4=0,0,F4/D4)</f>
        <v>0.66666666666666663</v>
      </c>
      <c r="J4" s="112">
        <f t="shared" si="1"/>
        <v>0.14285714285714285</v>
      </c>
    </row>
    <row r="5" spans="1:11" x14ac:dyDescent="0.2">
      <c r="A5" s="126" t="s">
        <v>213</v>
      </c>
      <c r="B5" s="110" t="s">
        <v>139</v>
      </c>
      <c r="C5" s="133">
        <v>8</v>
      </c>
      <c r="D5" s="136">
        <v>27</v>
      </c>
      <c r="E5" s="111">
        <v>4</v>
      </c>
      <c r="F5" s="136">
        <v>14</v>
      </c>
      <c r="G5" s="111">
        <v>3</v>
      </c>
      <c r="H5" s="138">
        <f t="shared" si="0"/>
        <v>0.14814814814814814</v>
      </c>
      <c r="I5" s="138">
        <f t="shared" si="2"/>
        <v>0.51851851851851849</v>
      </c>
      <c r="J5" s="112">
        <f t="shared" si="1"/>
        <v>0.375</v>
      </c>
    </row>
    <row r="6" spans="1:11" x14ac:dyDescent="0.2">
      <c r="A6" s="126" t="s">
        <v>213</v>
      </c>
      <c r="B6" s="110" t="s">
        <v>199</v>
      </c>
      <c r="C6" s="133">
        <v>8</v>
      </c>
      <c r="D6" s="136">
        <v>22</v>
      </c>
      <c r="E6" s="111">
        <v>3</v>
      </c>
      <c r="F6" s="136">
        <v>12</v>
      </c>
      <c r="G6" s="111">
        <v>5</v>
      </c>
      <c r="H6" s="138">
        <f t="shared" si="0"/>
        <v>0.13636363636363635</v>
      </c>
      <c r="I6" s="138">
        <f t="shared" si="2"/>
        <v>0.54545454545454541</v>
      </c>
      <c r="J6" s="112">
        <f t="shared" si="1"/>
        <v>0.625</v>
      </c>
    </row>
    <row r="7" spans="1:11" x14ac:dyDescent="0.2">
      <c r="A7" s="126" t="s">
        <v>213</v>
      </c>
      <c r="B7" s="110" t="s">
        <v>224</v>
      </c>
      <c r="C7" s="133">
        <v>8</v>
      </c>
      <c r="D7" s="136">
        <v>25</v>
      </c>
      <c r="E7" s="111">
        <v>4</v>
      </c>
      <c r="F7" s="136">
        <v>16</v>
      </c>
      <c r="G7" s="111">
        <v>20</v>
      </c>
      <c r="H7" s="138">
        <f t="shared" si="0"/>
        <v>0.16</v>
      </c>
      <c r="I7" s="138">
        <f t="shared" si="2"/>
        <v>0.64</v>
      </c>
      <c r="J7" s="112">
        <f t="shared" si="1"/>
        <v>2.5</v>
      </c>
    </row>
    <row r="8" spans="1:11" x14ac:dyDescent="0.2">
      <c r="A8" s="126" t="s">
        <v>213</v>
      </c>
      <c r="B8" s="110" t="s">
        <v>225</v>
      </c>
      <c r="C8" s="133">
        <v>6</v>
      </c>
      <c r="D8" s="136">
        <v>11</v>
      </c>
      <c r="E8" s="111">
        <v>0</v>
      </c>
      <c r="F8" s="136">
        <v>11</v>
      </c>
      <c r="G8" s="111">
        <v>2</v>
      </c>
      <c r="H8" s="138">
        <f t="shared" si="0"/>
        <v>0</v>
      </c>
      <c r="I8" s="138">
        <f t="shared" si="2"/>
        <v>1</v>
      </c>
      <c r="J8" s="112">
        <f t="shared" si="1"/>
        <v>0.33333333333333331</v>
      </c>
    </row>
    <row r="9" spans="1:11" x14ac:dyDescent="0.2">
      <c r="A9" s="126" t="s">
        <v>213</v>
      </c>
      <c r="B9" s="110" t="s">
        <v>335</v>
      </c>
      <c r="C9" s="133">
        <v>5</v>
      </c>
      <c r="D9" s="136">
        <v>2</v>
      </c>
      <c r="E9" s="111">
        <v>0</v>
      </c>
      <c r="F9" s="136">
        <v>1</v>
      </c>
      <c r="G9" s="111">
        <v>0</v>
      </c>
      <c r="H9" s="138">
        <f t="shared" si="0"/>
        <v>0</v>
      </c>
      <c r="I9" s="138">
        <f t="shared" si="2"/>
        <v>0.5</v>
      </c>
      <c r="J9" s="112">
        <f t="shared" si="1"/>
        <v>0</v>
      </c>
    </row>
    <row r="10" spans="1:11" x14ac:dyDescent="0.2">
      <c r="A10" s="126" t="s">
        <v>213</v>
      </c>
      <c r="B10" s="125" t="s">
        <v>226</v>
      </c>
      <c r="C10" s="133">
        <v>2</v>
      </c>
      <c r="D10" s="125">
        <v>4</v>
      </c>
      <c r="E10" s="124">
        <v>0</v>
      </c>
      <c r="F10" s="125">
        <v>3</v>
      </c>
      <c r="G10" s="124">
        <v>4</v>
      </c>
      <c r="H10" s="138">
        <f t="shared" si="0"/>
        <v>0</v>
      </c>
      <c r="I10" s="138">
        <f t="shared" si="2"/>
        <v>0.75</v>
      </c>
      <c r="J10" s="112">
        <f t="shared" si="1"/>
        <v>2</v>
      </c>
    </row>
    <row r="11" spans="1:11" x14ac:dyDescent="0.2">
      <c r="A11" s="126" t="s">
        <v>213</v>
      </c>
      <c r="B11" s="110" t="s">
        <v>227</v>
      </c>
      <c r="C11" s="133">
        <v>5</v>
      </c>
      <c r="D11" s="136">
        <v>13</v>
      </c>
      <c r="E11" s="111">
        <v>1</v>
      </c>
      <c r="F11" s="136">
        <v>7</v>
      </c>
      <c r="G11" s="111">
        <v>4</v>
      </c>
      <c r="H11" s="138">
        <f t="shared" si="0"/>
        <v>7.6923076923076927E-2</v>
      </c>
      <c r="I11" s="138">
        <f t="shared" si="2"/>
        <v>0.53846153846153844</v>
      </c>
      <c r="J11" s="112">
        <f t="shared" si="1"/>
        <v>0.8</v>
      </c>
    </row>
    <row r="12" spans="1:11" x14ac:dyDescent="0.2">
      <c r="A12" s="126" t="s">
        <v>213</v>
      </c>
      <c r="B12" s="125" t="s">
        <v>334</v>
      </c>
      <c r="C12" s="133">
        <v>2</v>
      </c>
      <c r="D12" s="125">
        <v>4</v>
      </c>
      <c r="E12" s="124">
        <v>0</v>
      </c>
      <c r="F12" s="125">
        <v>4</v>
      </c>
      <c r="G12" s="124">
        <v>1</v>
      </c>
      <c r="H12" s="138">
        <f t="shared" si="0"/>
        <v>0</v>
      </c>
      <c r="I12" s="138">
        <f t="shared" si="2"/>
        <v>1</v>
      </c>
      <c r="J12" s="112">
        <f t="shared" si="1"/>
        <v>0.5</v>
      </c>
    </row>
    <row r="13" spans="1:11" x14ac:dyDescent="0.2">
      <c r="A13" s="126" t="s">
        <v>216</v>
      </c>
      <c r="B13" s="125" t="s">
        <v>276</v>
      </c>
      <c r="C13" s="133">
        <v>8</v>
      </c>
      <c r="D13" s="136">
        <v>28</v>
      </c>
      <c r="E13" s="111">
        <v>4</v>
      </c>
      <c r="F13" s="136">
        <v>12</v>
      </c>
      <c r="G13" s="111">
        <v>23</v>
      </c>
      <c r="H13" s="138">
        <f t="shared" si="0"/>
        <v>0.14285714285714285</v>
      </c>
      <c r="I13" s="138">
        <f t="shared" si="2"/>
        <v>0.42857142857142855</v>
      </c>
      <c r="J13" s="112">
        <f t="shared" si="1"/>
        <v>2.875</v>
      </c>
    </row>
    <row r="14" spans="1:11" x14ac:dyDescent="0.2">
      <c r="A14" s="126" t="s">
        <v>216</v>
      </c>
      <c r="B14" s="125" t="s">
        <v>277</v>
      </c>
      <c r="C14" s="133">
        <v>8</v>
      </c>
      <c r="D14" s="125">
        <v>31</v>
      </c>
      <c r="E14" s="124">
        <v>11</v>
      </c>
      <c r="F14" s="125">
        <v>9</v>
      </c>
      <c r="G14" s="124">
        <v>5</v>
      </c>
      <c r="H14" s="138">
        <f t="shared" si="0"/>
        <v>0.35483870967741937</v>
      </c>
      <c r="I14" s="138">
        <f t="shared" si="2"/>
        <v>0.29032258064516131</v>
      </c>
      <c r="J14" s="112">
        <f t="shared" si="1"/>
        <v>0.625</v>
      </c>
    </row>
    <row r="15" spans="1:11" x14ac:dyDescent="0.2">
      <c r="A15" s="126" t="s">
        <v>216</v>
      </c>
      <c r="B15" s="110" t="s">
        <v>348</v>
      </c>
      <c r="C15" s="133">
        <v>7</v>
      </c>
      <c r="D15" s="136">
        <v>14</v>
      </c>
      <c r="E15" s="111">
        <v>0</v>
      </c>
      <c r="F15" s="136">
        <v>9</v>
      </c>
      <c r="G15" s="111">
        <v>0</v>
      </c>
      <c r="H15" s="138">
        <f t="shared" si="0"/>
        <v>0</v>
      </c>
      <c r="I15" s="138">
        <f t="shared" si="2"/>
        <v>0.6428571428571429</v>
      </c>
      <c r="J15" s="112">
        <f t="shared" si="1"/>
        <v>0</v>
      </c>
    </row>
    <row r="16" spans="1:11" x14ac:dyDescent="0.2">
      <c r="A16" s="126" t="s">
        <v>216</v>
      </c>
      <c r="B16" s="125" t="s">
        <v>200</v>
      </c>
      <c r="C16" s="133">
        <v>6</v>
      </c>
      <c r="D16" s="125">
        <v>16</v>
      </c>
      <c r="E16" s="124">
        <v>0</v>
      </c>
      <c r="F16" s="125">
        <v>6</v>
      </c>
      <c r="G16" s="124">
        <v>2</v>
      </c>
      <c r="H16" s="138">
        <f t="shared" si="0"/>
        <v>0</v>
      </c>
      <c r="I16" s="138">
        <f t="shared" si="2"/>
        <v>0.375</v>
      </c>
      <c r="J16" s="112">
        <f t="shared" si="1"/>
        <v>0.33333333333333331</v>
      </c>
    </row>
    <row r="17" spans="1:10" x14ac:dyDescent="0.2">
      <c r="A17" s="126" t="s">
        <v>216</v>
      </c>
      <c r="B17" s="125" t="s">
        <v>349</v>
      </c>
      <c r="C17" s="133">
        <v>7</v>
      </c>
      <c r="D17" s="125">
        <v>11</v>
      </c>
      <c r="E17" s="124">
        <v>5</v>
      </c>
      <c r="F17" s="125">
        <v>3</v>
      </c>
      <c r="G17" s="124">
        <v>3</v>
      </c>
      <c r="H17" s="138">
        <f t="shared" si="0"/>
        <v>0.45454545454545453</v>
      </c>
      <c r="I17" s="138">
        <f t="shared" si="2"/>
        <v>0.27272727272727271</v>
      </c>
      <c r="J17" s="112">
        <f t="shared" si="1"/>
        <v>0.42857142857142855</v>
      </c>
    </row>
    <row r="18" spans="1:10" x14ac:dyDescent="0.2">
      <c r="A18" s="126" t="s">
        <v>216</v>
      </c>
      <c r="B18" s="125" t="s">
        <v>278</v>
      </c>
      <c r="C18" s="133">
        <v>3</v>
      </c>
      <c r="D18" s="125">
        <v>7</v>
      </c>
      <c r="E18" s="124">
        <v>0</v>
      </c>
      <c r="F18" s="125">
        <v>7</v>
      </c>
      <c r="G18" s="124">
        <v>0</v>
      </c>
      <c r="H18" s="138">
        <f t="shared" si="0"/>
        <v>0</v>
      </c>
      <c r="I18" s="138">
        <f t="shared" si="2"/>
        <v>1</v>
      </c>
      <c r="J18" s="112">
        <f t="shared" si="1"/>
        <v>0</v>
      </c>
    </row>
    <row r="19" spans="1:10" x14ac:dyDescent="0.2">
      <c r="A19" s="126" t="s">
        <v>216</v>
      </c>
      <c r="B19" s="125" t="s">
        <v>279</v>
      </c>
      <c r="C19" s="133">
        <v>4</v>
      </c>
      <c r="D19" s="125">
        <v>10</v>
      </c>
      <c r="E19" s="124">
        <v>0</v>
      </c>
      <c r="F19" s="125">
        <v>8</v>
      </c>
      <c r="G19" s="124">
        <v>2</v>
      </c>
      <c r="H19" s="138">
        <f t="shared" si="0"/>
        <v>0</v>
      </c>
      <c r="I19" s="138">
        <f t="shared" si="2"/>
        <v>0.8</v>
      </c>
      <c r="J19" s="112">
        <f t="shared" si="1"/>
        <v>0.5</v>
      </c>
    </row>
    <row r="20" spans="1:10" x14ac:dyDescent="0.2">
      <c r="A20" s="126" t="s">
        <v>216</v>
      </c>
      <c r="B20" s="125" t="s">
        <v>183</v>
      </c>
      <c r="C20" s="133">
        <v>5</v>
      </c>
      <c r="D20" s="125">
        <v>11</v>
      </c>
      <c r="E20" s="124">
        <v>1</v>
      </c>
      <c r="F20" s="125">
        <v>4</v>
      </c>
      <c r="G20" s="124">
        <v>1</v>
      </c>
      <c r="H20" s="138">
        <f t="shared" si="0"/>
        <v>9.0909090909090912E-2</v>
      </c>
      <c r="I20" s="138">
        <f t="shared" si="2"/>
        <v>0.36363636363636365</v>
      </c>
      <c r="J20" s="112">
        <f t="shared" si="1"/>
        <v>0.2</v>
      </c>
    </row>
    <row r="21" spans="1:10" x14ac:dyDescent="0.2">
      <c r="A21" s="126" t="s">
        <v>216</v>
      </c>
      <c r="B21" s="125" t="s">
        <v>143</v>
      </c>
      <c r="C21" s="133">
        <v>7</v>
      </c>
      <c r="D21" s="125">
        <v>23</v>
      </c>
      <c r="E21" s="124">
        <v>5</v>
      </c>
      <c r="F21" s="125">
        <v>9</v>
      </c>
      <c r="G21" s="124">
        <v>16</v>
      </c>
      <c r="H21" s="138">
        <f t="shared" si="0"/>
        <v>0.21739130434782608</v>
      </c>
      <c r="I21" s="138">
        <f t="shared" si="2"/>
        <v>0.39130434782608697</v>
      </c>
      <c r="J21" s="188">
        <f t="shared" si="1"/>
        <v>2.2857142857142856</v>
      </c>
    </row>
    <row r="22" spans="1:10" x14ac:dyDescent="0.2">
      <c r="A22" s="126" t="s">
        <v>216</v>
      </c>
      <c r="B22" s="125" t="s">
        <v>86</v>
      </c>
      <c r="C22" s="133">
        <v>7</v>
      </c>
      <c r="D22" s="125">
        <v>20</v>
      </c>
      <c r="E22" s="124">
        <v>5</v>
      </c>
      <c r="F22" s="125">
        <v>5</v>
      </c>
      <c r="G22" s="124">
        <v>7</v>
      </c>
      <c r="H22" s="138">
        <f t="shared" si="0"/>
        <v>0.25</v>
      </c>
      <c r="I22" s="138">
        <f t="shared" si="2"/>
        <v>0.25</v>
      </c>
      <c r="J22" s="112">
        <f t="shared" si="1"/>
        <v>1</v>
      </c>
    </row>
    <row r="23" spans="1:10" x14ac:dyDescent="0.2">
      <c r="A23" s="126" t="s">
        <v>216</v>
      </c>
      <c r="B23" s="125" t="s">
        <v>281</v>
      </c>
      <c r="C23" s="133">
        <v>7</v>
      </c>
      <c r="D23" s="125">
        <v>24</v>
      </c>
      <c r="E23" s="124">
        <v>9</v>
      </c>
      <c r="F23" s="125">
        <v>8</v>
      </c>
      <c r="G23" s="124">
        <v>4</v>
      </c>
      <c r="H23" s="138">
        <f t="shared" si="0"/>
        <v>0.375</v>
      </c>
      <c r="I23" s="138">
        <f t="shared" si="2"/>
        <v>0.33333333333333331</v>
      </c>
      <c r="J23" s="112">
        <f t="shared" si="1"/>
        <v>0.5714285714285714</v>
      </c>
    </row>
    <row r="24" spans="1:10" x14ac:dyDescent="0.2">
      <c r="A24" s="126" t="s">
        <v>73</v>
      </c>
      <c r="B24" s="125" t="s">
        <v>70</v>
      </c>
      <c r="C24" s="133">
        <v>3</v>
      </c>
      <c r="D24" s="125">
        <v>12</v>
      </c>
      <c r="E24" s="124">
        <v>4</v>
      </c>
      <c r="F24" s="125">
        <v>2</v>
      </c>
      <c r="G24" s="124">
        <v>2</v>
      </c>
      <c r="H24" s="138">
        <f t="shared" si="0"/>
        <v>0.33333333333333331</v>
      </c>
      <c r="I24" s="138">
        <f t="shared" si="2"/>
        <v>0.16666666666666666</v>
      </c>
      <c r="J24" s="188">
        <f t="shared" si="1"/>
        <v>0.66666666666666663</v>
      </c>
    </row>
    <row r="25" spans="1:10" x14ac:dyDescent="0.2">
      <c r="A25" s="126" t="s">
        <v>73</v>
      </c>
      <c r="B25" s="125" t="s">
        <v>50</v>
      </c>
      <c r="C25" s="133">
        <v>5</v>
      </c>
      <c r="D25" s="125">
        <v>17</v>
      </c>
      <c r="E25" s="124">
        <v>6</v>
      </c>
      <c r="F25" s="125">
        <v>4</v>
      </c>
      <c r="G25" s="124">
        <v>1</v>
      </c>
      <c r="H25" s="138">
        <f t="shared" si="0"/>
        <v>0.35294117647058826</v>
      </c>
      <c r="I25" s="138">
        <f t="shared" si="2"/>
        <v>0.23529411764705882</v>
      </c>
      <c r="J25" s="188">
        <f t="shared" si="1"/>
        <v>0.2</v>
      </c>
    </row>
    <row r="26" spans="1:10" x14ac:dyDescent="0.2">
      <c r="A26" s="126" t="s">
        <v>73</v>
      </c>
      <c r="B26" s="125" t="s">
        <v>350</v>
      </c>
      <c r="C26" s="133">
        <v>8</v>
      </c>
      <c r="D26" s="125">
        <v>39</v>
      </c>
      <c r="E26" s="124">
        <v>25</v>
      </c>
      <c r="F26" s="125">
        <v>3</v>
      </c>
      <c r="G26" s="124">
        <v>4</v>
      </c>
      <c r="H26" s="138">
        <f t="shared" si="0"/>
        <v>0.64102564102564108</v>
      </c>
      <c r="I26" s="138">
        <f t="shared" si="2"/>
        <v>7.6923076923076927E-2</v>
      </c>
      <c r="J26" s="112">
        <f t="shared" si="1"/>
        <v>0.5</v>
      </c>
    </row>
    <row r="27" spans="1:10" x14ac:dyDescent="0.2">
      <c r="A27" s="126" t="s">
        <v>73</v>
      </c>
      <c r="B27" s="125" t="s">
        <v>160</v>
      </c>
      <c r="C27" s="133">
        <v>4</v>
      </c>
      <c r="D27" s="125">
        <v>4</v>
      </c>
      <c r="E27" s="124">
        <v>1</v>
      </c>
      <c r="F27" s="125">
        <v>2</v>
      </c>
      <c r="G27" s="124">
        <v>0</v>
      </c>
      <c r="H27" s="138">
        <f t="shared" si="0"/>
        <v>0.25</v>
      </c>
      <c r="I27" s="138">
        <f t="shared" si="2"/>
        <v>0.5</v>
      </c>
      <c r="J27" s="112">
        <f t="shared" si="1"/>
        <v>0</v>
      </c>
    </row>
    <row r="28" spans="1:10" x14ac:dyDescent="0.2">
      <c r="A28" s="126" t="s">
        <v>73</v>
      </c>
      <c r="B28" s="125" t="s">
        <v>244</v>
      </c>
      <c r="C28" s="133">
        <v>7</v>
      </c>
      <c r="D28" s="125">
        <v>29</v>
      </c>
      <c r="E28" s="124">
        <v>10</v>
      </c>
      <c r="F28" s="125">
        <v>5</v>
      </c>
      <c r="G28" s="124">
        <v>34</v>
      </c>
      <c r="H28" s="138">
        <f t="shared" si="0"/>
        <v>0.34482758620689657</v>
      </c>
      <c r="I28" s="138">
        <f t="shared" si="2"/>
        <v>0.17241379310344829</v>
      </c>
      <c r="J28" s="112">
        <f t="shared" si="1"/>
        <v>4.8571428571428568</v>
      </c>
    </row>
    <row r="29" spans="1:10" x14ac:dyDescent="0.2">
      <c r="A29" s="126" t="s">
        <v>73</v>
      </c>
      <c r="B29" s="125" t="s">
        <v>246</v>
      </c>
      <c r="C29" s="133">
        <v>3</v>
      </c>
      <c r="D29" s="125">
        <v>6</v>
      </c>
      <c r="E29" s="124">
        <v>1</v>
      </c>
      <c r="F29" s="125">
        <v>3</v>
      </c>
      <c r="G29" s="124">
        <v>0</v>
      </c>
      <c r="H29" s="138">
        <f t="shared" si="0"/>
        <v>0.16666666666666666</v>
      </c>
      <c r="I29" s="138">
        <f t="shared" si="2"/>
        <v>0.5</v>
      </c>
      <c r="J29" s="112">
        <f t="shared" si="1"/>
        <v>0</v>
      </c>
    </row>
    <row r="30" spans="1:10" x14ac:dyDescent="0.2">
      <c r="A30" s="126" t="s">
        <v>73</v>
      </c>
      <c r="B30" s="125" t="s">
        <v>351</v>
      </c>
      <c r="C30" s="133">
        <v>5</v>
      </c>
      <c r="D30" s="125">
        <v>9</v>
      </c>
      <c r="E30" s="124">
        <v>4</v>
      </c>
      <c r="F30" s="125">
        <v>3</v>
      </c>
      <c r="G30" s="124">
        <v>11</v>
      </c>
      <c r="H30" s="138">
        <f t="shared" si="0"/>
        <v>0.44444444444444442</v>
      </c>
      <c r="I30" s="138">
        <f t="shared" si="2"/>
        <v>0.33333333333333331</v>
      </c>
      <c r="J30" s="112">
        <f t="shared" si="1"/>
        <v>2.2000000000000002</v>
      </c>
    </row>
    <row r="31" spans="1:10" x14ac:dyDescent="0.2">
      <c r="A31" s="126" t="s">
        <v>73</v>
      </c>
      <c r="B31" s="125" t="s">
        <v>96</v>
      </c>
      <c r="C31" s="133">
        <v>8</v>
      </c>
      <c r="D31" s="125">
        <v>37</v>
      </c>
      <c r="E31" s="124">
        <v>20</v>
      </c>
      <c r="F31" s="125">
        <v>3</v>
      </c>
      <c r="G31" s="124">
        <v>9</v>
      </c>
      <c r="H31" s="138">
        <f t="shared" si="0"/>
        <v>0.54054054054054057</v>
      </c>
      <c r="I31" s="138">
        <f t="shared" si="2"/>
        <v>8.1081081081081086E-2</v>
      </c>
      <c r="J31" s="112">
        <f t="shared" si="1"/>
        <v>1.125</v>
      </c>
    </row>
    <row r="32" spans="1:10" x14ac:dyDescent="0.2">
      <c r="A32" s="126" t="s">
        <v>73</v>
      </c>
      <c r="B32" s="125" t="s">
        <v>248</v>
      </c>
      <c r="C32" s="133">
        <v>5</v>
      </c>
      <c r="D32" s="125">
        <v>10</v>
      </c>
      <c r="E32" s="124">
        <v>3</v>
      </c>
      <c r="F32" s="125">
        <v>4</v>
      </c>
      <c r="G32" s="124">
        <v>0</v>
      </c>
      <c r="H32" s="138">
        <f t="shared" si="0"/>
        <v>0.3</v>
      </c>
      <c r="I32" s="138">
        <f t="shared" si="2"/>
        <v>0.4</v>
      </c>
      <c r="J32" s="112">
        <f t="shared" si="1"/>
        <v>0</v>
      </c>
    </row>
    <row r="33" spans="1:10" x14ac:dyDescent="0.2">
      <c r="A33" s="126" t="s">
        <v>73</v>
      </c>
      <c r="B33" s="125" t="s">
        <v>176</v>
      </c>
      <c r="C33" s="133">
        <v>3</v>
      </c>
      <c r="D33" s="125">
        <v>6</v>
      </c>
      <c r="E33" s="124">
        <v>1</v>
      </c>
      <c r="F33" s="125">
        <v>4</v>
      </c>
      <c r="G33" s="124">
        <v>1</v>
      </c>
      <c r="H33" s="138">
        <f t="shared" si="0"/>
        <v>0.16666666666666666</v>
      </c>
      <c r="I33" s="138">
        <f t="shared" si="2"/>
        <v>0.66666666666666663</v>
      </c>
      <c r="J33" s="112">
        <f t="shared" si="1"/>
        <v>0.33333333333333331</v>
      </c>
    </row>
    <row r="34" spans="1:10" x14ac:dyDescent="0.2">
      <c r="A34" s="126" t="s">
        <v>73</v>
      </c>
      <c r="B34" s="125" t="s">
        <v>51</v>
      </c>
      <c r="C34" s="133">
        <v>4</v>
      </c>
      <c r="D34" s="125">
        <v>6</v>
      </c>
      <c r="E34" s="124">
        <v>2</v>
      </c>
      <c r="F34" s="125">
        <v>3</v>
      </c>
      <c r="G34" s="124">
        <v>2</v>
      </c>
      <c r="H34" s="138">
        <f t="shared" si="0"/>
        <v>0.33333333333333331</v>
      </c>
      <c r="I34" s="138">
        <f t="shared" si="2"/>
        <v>0.5</v>
      </c>
      <c r="J34" s="112">
        <f t="shared" si="1"/>
        <v>0.5</v>
      </c>
    </row>
    <row r="35" spans="1:10" x14ac:dyDescent="0.2">
      <c r="A35" s="126" t="s">
        <v>73</v>
      </c>
      <c r="B35" s="125" t="s">
        <v>250</v>
      </c>
      <c r="C35" s="133">
        <v>2</v>
      </c>
      <c r="D35" s="125">
        <v>2</v>
      </c>
      <c r="E35" s="124">
        <v>0</v>
      </c>
      <c r="F35" s="125">
        <v>0</v>
      </c>
      <c r="G35" s="124">
        <v>0</v>
      </c>
      <c r="H35" s="138">
        <f t="shared" ref="H35:H66" si="3">IF(D35=0,0,E35/D35)</f>
        <v>0</v>
      </c>
      <c r="I35" s="138">
        <f t="shared" si="2"/>
        <v>0</v>
      </c>
      <c r="J35" s="112">
        <f t="shared" si="1"/>
        <v>0</v>
      </c>
    </row>
    <row r="36" spans="1:10" x14ac:dyDescent="0.2">
      <c r="A36" s="126" t="s">
        <v>73</v>
      </c>
      <c r="B36" s="125" t="s">
        <v>175</v>
      </c>
      <c r="C36" s="133">
        <v>8</v>
      </c>
      <c r="D36" s="125">
        <v>37</v>
      </c>
      <c r="E36" s="124">
        <v>19</v>
      </c>
      <c r="F36" s="125">
        <v>5</v>
      </c>
      <c r="G36" s="124">
        <v>5</v>
      </c>
      <c r="H36" s="138">
        <f t="shared" si="3"/>
        <v>0.51351351351351349</v>
      </c>
      <c r="I36" s="138">
        <f t="shared" si="2"/>
        <v>0.13513513513513514</v>
      </c>
      <c r="J36" s="112">
        <f t="shared" si="1"/>
        <v>0.625</v>
      </c>
    </row>
    <row r="37" spans="1:10" x14ac:dyDescent="0.2">
      <c r="A37" s="126" t="s">
        <v>73</v>
      </c>
      <c r="B37" s="125" t="s">
        <v>174</v>
      </c>
      <c r="C37" s="133">
        <v>7</v>
      </c>
      <c r="D37" s="125">
        <v>34</v>
      </c>
      <c r="E37" s="124">
        <v>18</v>
      </c>
      <c r="F37" s="125">
        <v>5</v>
      </c>
      <c r="G37" s="124">
        <v>14</v>
      </c>
      <c r="H37" s="138">
        <f t="shared" si="3"/>
        <v>0.52941176470588236</v>
      </c>
      <c r="I37" s="138">
        <f t="shared" si="2"/>
        <v>0.14705882352941177</v>
      </c>
      <c r="J37" s="112">
        <f t="shared" si="1"/>
        <v>2</v>
      </c>
    </row>
    <row r="38" spans="1:10" x14ac:dyDescent="0.2">
      <c r="A38" s="126" t="s">
        <v>73</v>
      </c>
      <c r="B38" s="125" t="s">
        <v>113</v>
      </c>
      <c r="C38" s="133">
        <v>1</v>
      </c>
      <c r="D38" s="125">
        <v>2</v>
      </c>
      <c r="E38" s="124">
        <v>0</v>
      </c>
      <c r="F38" s="125">
        <v>1</v>
      </c>
      <c r="G38" s="124">
        <v>0</v>
      </c>
      <c r="H38" s="138">
        <f t="shared" si="3"/>
        <v>0</v>
      </c>
      <c r="I38" s="138">
        <f t="shared" si="2"/>
        <v>0.5</v>
      </c>
      <c r="J38" s="112">
        <f t="shared" si="1"/>
        <v>0</v>
      </c>
    </row>
    <row r="39" spans="1:10" x14ac:dyDescent="0.2">
      <c r="A39" s="126" t="s">
        <v>73</v>
      </c>
      <c r="B39" s="125" t="s">
        <v>253</v>
      </c>
      <c r="C39" s="133">
        <v>2</v>
      </c>
      <c r="D39" s="125">
        <v>9</v>
      </c>
      <c r="E39" s="124">
        <v>5</v>
      </c>
      <c r="F39" s="125">
        <v>1</v>
      </c>
      <c r="G39" s="124">
        <v>0</v>
      </c>
      <c r="H39" s="138">
        <f t="shared" si="3"/>
        <v>0.55555555555555558</v>
      </c>
      <c r="I39" s="138">
        <f t="shared" si="2"/>
        <v>0.1111111111111111</v>
      </c>
      <c r="J39" s="112">
        <f t="shared" si="1"/>
        <v>0</v>
      </c>
    </row>
    <row r="40" spans="1:10" x14ac:dyDescent="0.2">
      <c r="A40" s="126" t="s">
        <v>73</v>
      </c>
      <c r="B40" s="125" t="s">
        <v>72</v>
      </c>
      <c r="C40" s="133">
        <v>1</v>
      </c>
      <c r="D40" s="125">
        <v>2</v>
      </c>
      <c r="E40" s="124">
        <v>1</v>
      </c>
      <c r="F40" s="125">
        <v>1</v>
      </c>
      <c r="G40" s="124">
        <v>0</v>
      </c>
      <c r="H40" s="138">
        <f t="shared" si="3"/>
        <v>0.5</v>
      </c>
      <c r="I40" s="138">
        <f t="shared" si="2"/>
        <v>0.5</v>
      </c>
      <c r="J40" s="112">
        <f t="shared" si="1"/>
        <v>0</v>
      </c>
    </row>
    <row r="41" spans="1:10" x14ac:dyDescent="0.2">
      <c r="A41" s="126" t="s">
        <v>73</v>
      </c>
      <c r="B41" s="125" t="s">
        <v>65</v>
      </c>
      <c r="C41" s="133">
        <v>5</v>
      </c>
      <c r="D41" s="125">
        <v>0</v>
      </c>
      <c r="E41" s="124">
        <v>0</v>
      </c>
      <c r="F41" s="125">
        <v>0</v>
      </c>
      <c r="G41" s="124">
        <v>15</v>
      </c>
      <c r="H41" s="138">
        <f t="shared" si="3"/>
        <v>0</v>
      </c>
      <c r="I41" s="138">
        <f t="shared" si="2"/>
        <v>0</v>
      </c>
      <c r="J41" s="112">
        <f t="shared" si="1"/>
        <v>3</v>
      </c>
    </row>
    <row r="42" spans="1:10" x14ac:dyDescent="0.2">
      <c r="A42" s="126" t="s">
        <v>76</v>
      </c>
      <c r="B42" s="125" t="s">
        <v>352</v>
      </c>
      <c r="C42" s="133">
        <v>9</v>
      </c>
      <c r="D42" s="125">
        <v>49</v>
      </c>
      <c r="E42" s="124">
        <v>27</v>
      </c>
      <c r="F42" s="125">
        <v>10</v>
      </c>
      <c r="G42" s="124">
        <v>12</v>
      </c>
      <c r="H42" s="138">
        <f t="shared" si="3"/>
        <v>0.55102040816326525</v>
      </c>
      <c r="I42" s="138">
        <f t="shared" si="2"/>
        <v>0.20408163265306123</v>
      </c>
      <c r="J42" s="112">
        <f t="shared" si="1"/>
        <v>1.3333333333333333</v>
      </c>
    </row>
    <row r="43" spans="1:10" x14ac:dyDescent="0.2">
      <c r="A43" s="126" t="s">
        <v>76</v>
      </c>
      <c r="B43" s="125" t="s">
        <v>353</v>
      </c>
      <c r="C43" s="133">
        <v>9</v>
      </c>
      <c r="D43" s="125">
        <v>44</v>
      </c>
      <c r="E43" s="124">
        <v>20</v>
      </c>
      <c r="F43" s="125">
        <v>8</v>
      </c>
      <c r="G43" s="124">
        <v>12</v>
      </c>
      <c r="H43" s="138">
        <f t="shared" si="3"/>
        <v>0.45454545454545453</v>
      </c>
      <c r="I43" s="138">
        <f t="shared" si="2"/>
        <v>0.18181818181818182</v>
      </c>
      <c r="J43" s="112">
        <f t="shared" si="1"/>
        <v>1.3333333333333333</v>
      </c>
    </row>
    <row r="44" spans="1:10" x14ac:dyDescent="0.2">
      <c r="A44" s="126" t="s">
        <v>76</v>
      </c>
      <c r="B44" s="125" t="s">
        <v>62</v>
      </c>
      <c r="C44" s="133">
        <v>7</v>
      </c>
      <c r="D44" s="125">
        <v>29</v>
      </c>
      <c r="E44" s="124">
        <v>12</v>
      </c>
      <c r="F44" s="125">
        <v>2</v>
      </c>
      <c r="G44" s="124">
        <v>9</v>
      </c>
      <c r="H44" s="138">
        <f t="shared" si="3"/>
        <v>0.41379310344827586</v>
      </c>
      <c r="I44" s="138">
        <f t="shared" si="2"/>
        <v>6.8965517241379309E-2</v>
      </c>
      <c r="J44" s="112">
        <f t="shared" si="1"/>
        <v>1.2857142857142858</v>
      </c>
    </row>
    <row r="45" spans="1:10" x14ac:dyDescent="0.2">
      <c r="A45" s="126" t="s">
        <v>76</v>
      </c>
      <c r="B45" s="125" t="s">
        <v>90</v>
      </c>
      <c r="C45" s="133">
        <v>7</v>
      </c>
      <c r="D45" s="125">
        <v>0</v>
      </c>
      <c r="E45" s="124">
        <v>0</v>
      </c>
      <c r="F45" s="125">
        <v>0</v>
      </c>
      <c r="G45" s="124">
        <v>25</v>
      </c>
      <c r="H45" s="138">
        <f t="shared" si="3"/>
        <v>0</v>
      </c>
      <c r="I45" s="138">
        <f t="shared" si="2"/>
        <v>0</v>
      </c>
      <c r="J45" s="112">
        <f t="shared" si="1"/>
        <v>3.5714285714285716</v>
      </c>
    </row>
    <row r="46" spans="1:10" x14ac:dyDescent="0.2">
      <c r="A46" s="126" t="s">
        <v>76</v>
      </c>
      <c r="B46" s="125" t="s">
        <v>71</v>
      </c>
      <c r="C46" s="133">
        <v>7</v>
      </c>
      <c r="D46" s="125">
        <v>23</v>
      </c>
      <c r="E46" s="124">
        <v>15</v>
      </c>
      <c r="F46" s="125">
        <v>1</v>
      </c>
      <c r="G46" s="124">
        <v>0</v>
      </c>
      <c r="H46" s="138">
        <f t="shared" si="3"/>
        <v>0.65217391304347827</v>
      </c>
      <c r="I46" s="138">
        <f t="shared" si="2"/>
        <v>4.3478260869565216E-2</v>
      </c>
      <c r="J46" s="112">
        <f t="shared" si="1"/>
        <v>0</v>
      </c>
    </row>
    <row r="47" spans="1:10" x14ac:dyDescent="0.2">
      <c r="A47" s="126" t="s">
        <v>76</v>
      </c>
      <c r="B47" s="125" t="s">
        <v>195</v>
      </c>
      <c r="C47" s="133">
        <v>4</v>
      </c>
      <c r="D47" s="125">
        <v>8</v>
      </c>
      <c r="E47" s="124">
        <v>2</v>
      </c>
      <c r="F47" s="125">
        <v>6</v>
      </c>
      <c r="G47" s="124">
        <v>0</v>
      </c>
      <c r="H47" s="138">
        <f t="shared" si="3"/>
        <v>0.25</v>
      </c>
      <c r="I47" s="138">
        <f t="shared" si="2"/>
        <v>0.75</v>
      </c>
      <c r="J47" s="112">
        <f t="shared" si="1"/>
        <v>0</v>
      </c>
    </row>
    <row r="48" spans="1:10" x14ac:dyDescent="0.2">
      <c r="A48" s="126" t="s">
        <v>76</v>
      </c>
      <c r="B48" s="125" t="s">
        <v>52</v>
      </c>
      <c r="C48" s="133">
        <v>9</v>
      </c>
      <c r="D48" s="125">
        <v>37</v>
      </c>
      <c r="E48" s="124">
        <v>17</v>
      </c>
      <c r="F48" s="125">
        <v>2</v>
      </c>
      <c r="G48" s="124">
        <v>28</v>
      </c>
      <c r="H48" s="138">
        <f t="shared" si="3"/>
        <v>0.45945945945945948</v>
      </c>
      <c r="I48" s="138">
        <f t="shared" si="2"/>
        <v>5.4054054054054057E-2</v>
      </c>
      <c r="J48" s="112">
        <f t="shared" si="1"/>
        <v>3.1111111111111112</v>
      </c>
    </row>
    <row r="49" spans="1:10" x14ac:dyDescent="0.2">
      <c r="A49" s="126" t="s">
        <v>76</v>
      </c>
      <c r="B49" s="125" t="s">
        <v>202</v>
      </c>
      <c r="C49" s="133">
        <v>5</v>
      </c>
      <c r="D49" s="125">
        <v>8</v>
      </c>
      <c r="E49" s="124">
        <v>2</v>
      </c>
      <c r="F49" s="125">
        <v>2</v>
      </c>
      <c r="G49" s="124">
        <v>1</v>
      </c>
      <c r="H49" s="138">
        <f t="shared" si="3"/>
        <v>0.25</v>
      </c>
      <c r="I49" s="138">
        <f t="shared" si="2"/>
        <v>0.25</v>
      </c>
      <c r="J49" s="112">
        <f t="shared" si="1"/>
        <v>0.2</v>
      </c>
    </row>
    <row r="50" spans="1:10" x14ac:dyDescent="0.2">
      <c r="A50" s="126" t="s">
        <v>76</v>
      </c>
      <c r="B50" s="125" t="s">
        <v>64</v>
      </c>
      <c r="C50" s="133">
        <v>9</v>
      </c>
      <c r="D50" s="125">
        <v>35</v>
      </c>
      <c r="E50" s="124">
        <v>20</v>
      </c>
      <c r="F50" s="125">
        <v>4</v>
      </c>
      <c r="G50" s="124">
        <v>5</v>
      </c>
      <c r="H50" s="138">
        <f t="shared" si="3"/>
        <v>0.5714285714285714</v>
      </c>
      <c r="I50" s="138">
        <f t="shared" si="2"/>
        <v>0.11428571428571428</v>
      </c>
      <c r="J50" s="112">
        <f t="shared" si="1"/>
        <v>0.55555555555555558</v>
      </c>
    </row>
    <row r="51" spans="1:10" x14ac:dyDescent="0.2">
      <c r="A51" s="126" t="s">
        <v>76</v>
      </c>
      <c r="B51" s="125" t="s">
        <v>53</v>
      </c>
      <c r="C51" s="133">
        <v>2</v>
      </c>
      <c r="D51" s="125">
        <v>1</v>
      </c>
      <c r="E51" s="124">
        <v>0</v>
      </c>
      <c r="F51" s="125">
        <v>0</v>
      </c>
      <c r="G51" s="124">
        <v>0</v>
      </c>
      <c r="H51" s="138">
        <f t="shared" si="3"/>
        <v>0</v>
      </c>
      <c r="I51" s="138">
        <f t="shared" si="2"/>
        <v>0</v>
      </c>
      <c r="J51" s="112">
        <f t="shared" si="1"/>
        <v>0</v>
      </c>
    </row>
    <row r="52" spans="1:10" x14ac:dyDescent="0.2">
      <c r="A52" s="126" t="s">
        <v>76</v>
      </c>
      <c r="B52" s="125" t="s">
        <v>275</v>
      </c>
      <c r="C52" s="133">
        <v>8</v>
      </c>
      <c r="D52" s="125">
        <v>41</v>
      </c>
      <c r="E52" s="124">
        <v>31</v>
      </c>
      <c r="F52" s="125">
        <v>5</v>
      </c>
      <c r="G52" s="124">
        <v>4</v>
      </c>
      <c r="H52" s="138">
        <f t="shared" si="3"/>
        <v>0.75609756097560976</v>
      </c>
      <c r="I52" s="138">
        <f t="shared" si="2"/>
        <v>0.12195121951219512</v>
      </c>
      <c r="J52" s="112">
        <f t="shared" si="1"/>
        <v>0.5</v>
      </c>
    </row>
    <row r="53" spans="1:10" x14ac:dyDescent="0.2">
      <c r="A53" s="126" t="s">
        <v>76</v>
      </c>
      <c r="B53" s="125" t="s">
        <v>150</v>
      </c>
      <c r="C53" s="133">
        <v>3</v>
      </c>
      <c r="D53" s="125">
        <v>5</v>
      </c>
      <c r="E53" s="124">
        <v>1</v>
      </c>
      <c r="F53" s="125">
        <v>3</v>
      </c>
      <c r="G53" s="124">
        <v>0</v>
      </c>
      <c r="H53" s="138">
        <f t="shared" si="3"/>
        <v>0.2</v>
      </c>
      <c r="I53" s="138">
        <f t="shared" si="2"/>
        <v>0.6</v>
      </c>
      <c r="J53" s="112">
        <f t="shared" si="1"/>
        <v>0</v>
      </c>
    </row>
    <row r="54" spans="1:10" x14ac:dyDescent="0.2">
      <c r="A54" s="126" t="s">
        <v>74</v>
      </c>
      <c r="B54" s="125" t="s">
        <v>171</v>
      </c>
      <c r="C54" s="133">
        <v>7</v>
      </c>
      <c r="D54" s="125">
        <v>29</v>
      </c>
      <c r="E54" s="124">
        <v>9</v>
      </c>
      <c r="F54" s="125">
        <v>4</v>
      </c>
      <c r="G54" s="124">
        <v>16</v>
      </c>
      <c r="H54" s="138">
        <f t="shared" si="3"/>
        <v>0.31034482758620691</v>
      </c>
      <c r="I54" s="138">
        <f t="shared" si="2"/>
        <v>0.13793103448275862</v>
      </c>
      <c r="J54" s="112">
        <f t="shared" si="1"/>
        <v>2.2857142857142856</v>
      </c>
    </row>
    <row r="55" spans="1:10" x14ac:dyDescent="0.2">
      <c r="A55" s="126" t="s">
        <v>74</v>
      </c>
      <c r="B55" s="125" t="s">
        <v>347</v>
      </c>
      <c r="C55" s="133">
        <v>8</v>
      </c>
      <c r="D55" s="125">
        <v>30</v>
      </c>
      <c r="E55" s="124">
        <v>11</v>
      </c>
      <c r="F55" s="125">
        <v>5</v>
      </c>
      <c r="G55" s="124">
        <v>41</v>
      </c>
      <c r="H55" s="138">
        <f t="shared" si="3"/>
        <v>0.36666666666666664</v>
      </c>
      <c r="I55" s="138">
        <f t="shared" si="2"/>
        <v>0.16666666666666666</v>
      </c>
      <c r="J55" s="112">
        <f t="shared" si="1"/>
        <v>5.125</v>
      </c>
    </row>
    <row r="56" spans="1:10" x14ac:dyDescent="0.2">
      <c r="A56" s="126" t="s">
        <v>74</v>
      </c>
      <c r="B56" s="125" t="s">
        <v>93</v>
      </c>
      <c r="C56" s="133">
        <v>7</v>
      </c>
      <c r="D56" s="125">
        <v>28</v>
      </c>
      <c r="E56" s="124">
        <v>12</v>
      </c>
      <c r="F56" s="125">
        <v>8</v>
      </c>
      <c r="G56" s="124">
        <v>5</v>
      </c>
      <c r="H56" s="138">
        <f t="shared" si="3"/>
        <v>0.42857142857142855</v>
      </c>
      <c r="I56" s="138">
        <f t="shared" si="2"/>
        <v>0.2857142857142857</v>
      </c>
      <c r="J56" s="112">
        <f t="shared" si="1"/>
        <v>0.7142857142857143</v>
      </c>
    </row>
    <row r="57" spans="1:10" x14ac:dyDescent="0.2">
      <c r="A57" s="126" t="s">
        <v>74</v>
      </c>
      <c r="B57" s="125" t="s">
        <v>115</v>
      </c>
      <c r="C57" s="133">
        <v>4</v>
      </c>
      <c r="D57" s="125">
        <v>6</v>
      </c>
      <c r="E57" s="124">
        <v>0</v>
      </c>
      <c r="F57" s="125">
        <v>5</v>
      </c>
      <c r="G57" s="124">
        <v>0</v>
      </c>
      <c r="H57" s="138">
        <f t="shared" si="3"/>
        <v>0</v>
      </c>
      <c r="I57" s="138">
        <f t="shared" si="2"/>
        <v>0.83333333333333337</v>
      </c>
      <c r="J57" s="112">
        <f t="shared" si="1"/>
        <v>0</v>
      </c>
    </row>
    <row r="58" spans="1:10" x14ac:dyDescent="0.2">
      <c r="A58" s="126" t="s">
        <v>74</v>
      </c>
      <c r="B58" s="125" t="s">
        <v>345</v>
      </c>
      <c r="C58" s="133">
        <v>7</v>
      </c>
      <c r="D58" s="125">
        <v>29</v>
      </c>
      <c r="E58" s="124">
        <v>12</v>
      </c>
      <c r="F58" s="125">
        <v>8</v>
      </c>
      <c r="G58" s="124">
        <v>11</v>
      </c>
      <c r="H58" s="138">
        <f t="shared" si="3"/>
        <v>0.41379310344827586</v>
      </c>
      <c r="I58" s="138">
        <f t="shared" si="2"/>
        <v>0.27586206896551724</v>
      </c>
      <c r="J58" s="112">
        <f t="shared" si="1"/>
        <v>1.5714285714285714</v>
      </c>
    </row>
    <row r="59" spans="1:10" x14ac:dyDescent="0.2">
      <c r="A59" s="126" t="s">
        <v>74</v>
      </c>
      <c r="B59" s="125" t="s">
        <v>354</v>
      </c>
      <c r="C59" s="133">
        <v>5</v>
      </c>
      <c r="D59" s="125">
        <v>0</v>
      </c>
      <c r="E59" s="124">
        <v>0</v>
      </c>
      <c r="F59" s="125">
        <v>0</v>
      </c>
      <c r="G59" s="124">
        <v>5</v>
      </c>
      <c r="H59" s="138">
        <f t="shared" si="3"/>
        <v>0</v>
      </c>
      <c r="I59" s="138">
        <f t="shared" si="2"/>
        <v>0</v>
      </c>
      <c r="J59" s="112">
        <f t="shared" si="1"/>
        <v>1</v>
      </c>
    </row>
    <row r="60" spans="1:10" x14ac:dyDescent="0.2">
      <c r="A60" s="126" t="s">
        <v>74</v>
      </c>
      <c r="B60" s="125" t="s">
        <v>286</v>
      </c>
      <c r="C60" s="133">
        <v>4</v>
      </c>
      <c r="D60" s="125">
        <v>7</v>
      </c>
      <c r="E60" s="124">
        <v>2</v>
      </c>
      <c r="F60" s="125">
        <v>4</v>
      </c>
      <c r="G60" s="124">
        <v>0</v>
      </c>
      <c r="H60" s="138">
        <f t="shared" si="3"/>
        <v>0.2857142857142857</v>
      </c>
      <c r="I60" s="138">
        <f t="shared" si="2"/>
        <v>0.5714285714285714</v>
      </c>
      <c r="J60" s="112">
        <f t="shared" si="1"/>
        <v>0</v>
      </c>
    </row>
    <row r="61" spans="1:10" x14ac:dyDescent="0.2">
      <c r="A61" s="126" t="s">
        <v>74</v>
      </c>
      <c r="B61" s="125" t="s">
        <v>116</v>
      </c>
      <c r="C61" s="133">
        <v>7</v>
      </c>
      <c r="D61" s="125">
        <v>27</v>
      </c>
      <c r="E61" s="124">
        <v>8</v>
      </c>
      <c r="F61" s="125">
        <v>5</v>
      </c>
      <c r="G61" s="124">
        <v>1</v>
      </c>
      <c r="H61" s="138">
        <f t="shared" si="3"/>
        <v>0.29629629629629628</v>
      </c>
      <c r="I61" s="138">
        <f t="shared" si="2"/>
        <v>0.18518518518518517</v>
      </c>
      <c r="J61" s="112">
        <f t="shared" si="1"/>
        <v>0.14285714285714285</v>
      </c>
    </row>
    <row r="62" spans="1:10" x14ac:dyDescent="0.2">
      <c r="A62" s="126" t="s">
        <v>74</v>
      </c>
      <c r="B62" s="125" t="s">
        <v>336</v>
      </c>
      <c r="C62" s="133">
        <v>4</v>
      </c>
      <c r="D62" s="125">
        <v>6</v>
      </c>
      <c r="E62" s="124">
        <v>0</v>
      </c>
      <c r="F62" s="125">
        <v>2</v>
      </c>
      <c r="G62" s="124">
        <v>0</v>
      </c>
      <c r="H62" s="138">
        <f t="shared" si="3"/>
        <v>0</v>
      </c>
      <c r="I62" s="138">
        <f t="shared" si="2"/>
        <v>0.33333333333333331</v>
      </c>
      <c r="J62" s="112">
        <f t="shared" si="1"/>
        <v>0</v>
      </c>
    </row>
    <row r="63" spans="1:10" x14ac:dyDescent="0.2">
      <c r="A63" s="126" t="s">
        <v>74</v>
      </c>
      <c r="B63" s="125" t="s">
        <v>289</v>
      </c>
      <c r="C63" s="133">
        <v>5</v>
      </c>
      <c r="D63" s="125">
        <v>6</v>
      </c>
      <c r="E63" s="124">
        <v>0</v>
      </c>
      <c r="F63" s="125">
        <v>2</v>
      </c>
      <c r="G63" s="124">
        <v>1</v>
      </c>
      <c r="H63" s="138">
        <f t="shared" si="3"/>
        <v>0</v>
      </c>
      <c r="I63" s="138">
        <f t="shared" si="2"/>
        <v>0.33333333333333331</v>
      </c>
      <c r="J63" s="112">
        <f t="shared" si="1"/>
        <v>0.2</v>
      </c>
    </row>
    <row r="64" spans="1:10" x14ac:dyDescent="0.2">
      <c r="A64" s="126" t="s">
        <v>74</v>
      </c>
      <c r="B64" s="125" t="s">
        <v>207</v>
      </c>
      <c r="C64" s="133">
        <v>8</v>
      </c>
      <c r="D64" s="125">
        <v>29</v>
      </c>
      <c r="E64" s="124">
        <v>5</v>
      </c>
      <c r="F64" s="125">
        <v>7</v>
      </c>
      <c r="G64" s="124">
        <v>3</v>
      </c>
      <c r="H64" s="138">
        <f t="shared" si="3"/>
        <v>0.17241379310344829</v>
      </c>
      <c r="I64" s="138">
        <f t="shared" si="2"/>
        <v>0.2413793103448276</v>
      </c>
      <c r="J64" s="112">
        <f t="shared" si="1"/>
        <v>0.375</v>
      </c>
    </row>
    <row r="65" spans="1:10" x14ac:dyDescent="0.2">
      <c r="A65" s="126" t="s">
        <v>217</v>
      </c>
      <c r="B65" s="125" t="s">
        <v>121</v>
      </c>
      <c r="C65" s="133">
        <v>5</v>
      </c>
      <c r="D65" s="125">
        <v>23</v>
      </c>
      <c r="E65" s="124">
        <v>11</v>
      </c>
      <c r="F65" s="125">
        <v>2</v>
      </c>
      <c r="G65" s="124">
        <v>16</v>
      </c>
      <c r="H65" s="138">
        <f t="shared" si="3"/>
        <v>0.47826086956521741</v>
      </c>
      <c r="I65" s="138">
        <f t="shared" si="2"/>
        <v>8.6956521739130432E-2</v>
      </c>
      <c r="J65" s="112">
        <f t="shared" si="1"/>
        <v>3.2</v>
      </c>
    </row>
    <row r="66" spans="1:10" x14ac:dyDescent="0.2">
      <c r="A66" s="126" t="s">
        <v>217</v>
      </c>
      <c r="B66" s="125" t="s">
        <v>192</v>
      </c>
      <c r="C66" s="133">
        <v>9</v>
      </c>
      <c r="D66" s="125">
        <v>39</v>
      </c>
      <c r="E66" s="124">
        <v>9</v>
      </c>
      <c r="F66" s="125">
        <v>7</v>
      </c>
      <c r="G66" s="124">
        <v>3</v>
      </c>
      <c r="H66" s="138">
        <f t="shared" si="3"/>
        <v>0.23076923076923078</v>
      </c>
      <c r="I66" s="138">
        <f t="shared" si="2"/>
        <v>0.17948717948717949</v>
      </c>
      <c r="J66" s="112">
        <f t="shared" si="1"/>
        <v>0.33333333333333331</v>
      </c>
    </row>
    <row r="67" spans="1:10" x14ac:dyDescent="0.2">
      <c r="A67" s="126" t="s">
        <v>217</v>
      </c>
      <c r="B67" s="125" t="s">
        <v>291</v>
      </c>
      <c r="C67" s="133">
        <v>9</v>
      </c>
      <c r="D67" s="125">
        <v>39</v>
      </c>
      <c r="E67" s="124">
        <v>19</v>
      </c>
      <c r="F67" s="125">
        <v>9</v>
      </c>
      <c r="G67" s="124">
        <v>7</v>
      </c>
      <c r="H67" s="138">
        <f t="shared" ref="H67:H98" si="4">IF(D67=0,0,E67/D67)</f>
        <v>0.48717948717948717</v>
      </c>
      <c r="I67" s="138">
        <f t="shared" si="2"/>
        <v>0.23076923076923078</v>
      </c>
      <c r="J67" s="112">
        <f t="shared" ref="J67:J130" si="5">G67/C67</f>
        <v>0.77777777777777779</v>
      </c>
    </row>
    <row r="68" spans="1:10" x14ac:dyDescent="0.2">
      <c r="A68" s="126" t="s">
        <v>217</v>
      </c>
      <c r="B68" s="125" t="s">
        <v>292</v>
      </c>
      <c r="C68" s="133">
        <v>9</v>
      </c>
      <c r="D68" s="125">
        <v>40</v>
      </c>
      <c r="E68" s="124">
        <v>15</v>
      </c>
      <c r="F68" s="125">
        <v>5</v>
      </c>
      <c r="G68" s="124">
        <v>13</v>
      </c>
      <c r="H68" s="138">
        <f t="shared" si="4"/>
        <v>0.375</v>
      </c>
      <c r="I68" s="138">
        <f t="shared" ref="I68:I131" si="6">IF(D68=0,0,F68/D68)</f>
        <v>0.125</v>
      </c>
      <c r="J68" s="112">
        <f t="shared" si="5"/>
        <v>1.4444444444444444</v>
      </c>
    </row>
    <row r="69" spans="1:10" x14ac:dyDescent="0.2">
      <c r="A69" s="126" t="s">
        <v>217</v>
      </c>
      <c r="B69" s="125" t="s">
        <v>293</v>
      </c>
      <c r="C69" s="133">
        <v>9</v>
      </c>
      <c r="D69" s="125">
        <v>39</v>
      </c>
      <c r="E69" s="124">
        <v>18</v>
      </c>
      <c r="F69" s="125">
        <v>5</v>
      </c>
      <c r="G69" s="124">
        <v>0</v>
      </c>
      <c r="H69" s="138">
        <f t="shared" si="4"/>
        <v>0.46153846153846156</v>
      </c>
      <c r="I69" s="138">
        <f t="shared" si="6"/>
        <v>0.12820512820512819</v>
      </c>
      <c r="J69" s="112">
        <f t="shared" si="5"/>
        <v>0</v>
      </c>
    </row>
    <row r="70" spans="1:10" x14ac:dyDescent="0.2">
      <c r="A70" s="126" t="s">
        <v>217</v>
      </c>
      <c r="B70" s="125" t="s">
        <v>294</v>
      </c>
      <c r="C70" s="133">
        <v>9</v>
      </c>
      <c r="D70" s="125">
        <v>0</v>
      </c>
      <c r="E70" s="124">
        <v>0</v>
      </c>
      <c r="F70" s="125">
        <v>0</v>
      </c>
      <c r="G70" s="124">
        <v>35</v>
      </c>
      <c r="H70" s="138">
        <f t="shared" si="4"/>
        <v>0</v>
      </c>
      <c r="I70" s="138">
        <f t="shared" si="6"/>
        <v>0</v>
      </c>
      <c r="J70" s="112">
        <f t="shared" si="5"/>
        <v>3.8888888888888888</v>
      </c>
    </row>
    <row r="71" spans="1:10" x14ac:dyDescent="0.2">
      <c r="A71" s="126" t="s">
        <v>217</v>
      </c>
      <c r="B71" s="125" t="s">
        <v>295</v>
      </c>
      <c r="C71" s="133">
        <v>7</v>
      </c>
      <c r="D71" s="125">
        <v>23</v>
      </c>
      <c r="E71" s="124">
        <v>8</v>
      </c>
      <c r="F71" s="125">
        <v>3</v>
      </c>
      <c r="G71" s="124">
        <v>8</v>
      </c>
      <c r="H71" s="138">
        <f t="shared" si="4"/>
        <v>0.34782608695652173</v>
      </c>
      <c r="I71" s="138">
        <f t="shared" si="6"/>
        <v>0.13043478260869565</v>
      </c>
      <c r="J71" s="112">
        <f t="shared" si="5"/>
        <v>1.1428571428571428</v>
      </c>
    </row>
    <row r="72" spans="1:10" x14ac:dyDescent="0.2">
      <c r="A72" s="126" t="s">
        <v>217</v>
      </c>
      <c r="B72" s="125" t="s">
        <v>84</v>
      </c>
      <c r="C72" s="133">
        <v>8</v>
      </c>
      <c r="D72" s="125">
        <v>28</v>
      </c>
      <c r="E72" s="124">
        <v>4</v>
      </c>
      <c r="F72" s="125">
        <v>3</v>
      </c>
      <c r="G72" s="124">
        <v>5</v>
      </c>
      <c r="H72" s="138">
        <f t="shared" si="4"/>
        <v>0.14285714285714285</v>
      </c>
      <c r="I72" s="138">
        <f t="shared" si="6"/>
        <v>0.10714285714285714</v>
      </c>
      <c r="J72" s="112">
        <f t="shared" si="5"/>
        <v>0.625</v>
      </c>
    </row>
    <row r="73" spans="1:10" x14ac:dyDescent="0.2">
      <c r="A73" s="126" t="s">
        <v>217</v>
      </c>
      <c r="B73" s="125" t="s">
        <v>185</v>
      </c>
      <c r="C73" s="133">
        <v>2</v>
      </c>
      <c r="D73" s="125">
        <v>2</v>
      </c>
      <c r="E73" s="124">
        <v>0</v>
      </c>
      <c r="F73" s="125">
        <v>0</v>
      </c>
      <c r="G73" s="124">
        <v>0</v>
      </c>
      <c r="H73" s="138">
        <f t="shared" si="4"/>
        <v>0</v>
      </c>
      <c r="I73" s="138">
        <f t="shared" si="6"/>
        <v>0</v>
      </c>
      <c r="J73" s="112">
        <f t="shared" si="5"/>
        <v>0</v>
      </c>
    </row>
    <row r="74" spans="1:10" x14ac:dyDescent="0.2">
      <c r="A74" s="126" t="s">
        <v>80</v>
      </c>
      <c r="B74" s="125" t="s">
        <v>54</v>
      </c>
      <c r="C74" s="133">
        <v>8</v>
      </c>
      <c r="D74" s="125">
        <v>32</v>
      </c>
      <c r="E74" s="124">
        <v>10</v>
      </c>
      <c r="F74" s="125">
        <v>1</v>
      </c>
      <c r="G74" s="124">
        <v>5</v>
      </c>
      <c r="H74" s="138">
        <f t="shared" si="4"/>
        <v>0.3125</v>
      </c>
      <c r="I74" s="138">
        <f t="shared" si="6"/>
        <v>3.125E-2</v>
      </c>
      <c r="J74" s="112">
        <f t="shared" si="5"/>
        <v>0.625</v>
      </c>
    </row>
    <row r="75" spans="1:10" x14ac:dyDescent="0.2">
      <c r="A75" s="126" t="s">
        <v>80</v>
      </c>
      <c r="B75" s="125" t="s">
        <v>356</v>
      </c>
      <c r="C75" s="133">
        <v>7</v>
      </c>
      <c r="D75" s="125">
        <v>20</v>
      </c>
      <c r="E75" s="124">
        <v>10</v>
      </c>
      <c r="F75" s="125">
        <v>4</v>
      </c>
      <c r="G75" s="124">
        <v>0</v>
      </c>
      <c r="H75" s="138">
        <f t="shared" si="4"/>
        <v>0.5</v>
      </c>
      <c r="I75" s="138">
        <f t="shared" si="6"/>
        <v>0.2</v>
      </c>
      <c r="J75" s="112">
        <f t="shared" si="5"/>
        <v>0</v>
      </c>
    </row>
    <row r="76" spans="1:10" x14ac:dyDescent="0.2">
      <c r="A76" s="126" t="s">
        <v>80</v>
      </c>
      <c r="B76" s="125" t="s">
        <v>55</v>
      </c>
      <c r="C76" s="133">
        <v>5</v>
      </c>
      <c r="D76" s="125">
        <v>19</v>
      </c>
      <c r="E76" s="124">
        <v>9</v>
      </c>
      <c r="F76" s="125">
        <v>2</v>
      </c>
      <c r="G76" s="124">
        <v>17</v>
      </c>
      <c r="H76" s="138">
        <f t="shared" si="4"/>
        <v>0.47368421052631576</v>
      </c>
      <c r="I76" s="138">
        <f t="shared" si="6"/>
        <v>0.10526315789473684</v>
      </c>
      <c r="J76" s="112">
        <f t="shared" si="5"/>
        <v>3.4</v>
      </c>
    </row>
    <row r="77" spans="1:10" x14ac:dyDescent="0.2">
      <c r="A77" s="126" t="s">
        <v>80</v>
      </c>
      <c r="B77" s="125" t="s">
        <v>297</v>
      </c>
      <c r="C77" s="133">
        <v>8</v>
      </c>
      <c r="D77" s="125">
        <v>16</v>
      </c>
      <c r="E77" s="124">
        <v>5</v>
      </c>
      <c r="F77" s="125">
        <v>2</v>
      </c>
      <c r="G77" s="124">
        <v>15</v>
      </c>
      <c r="H77" s="138">
        <f t="shared" si="4"/>
        <v>0.3125</v>
      </c>
      <c r="I77" s="138">
        <f t="shared" si="6"/>
        <v>0.125</v>
      </c>
      <c r="J77" s="112">
        <f t="shared" si="5"/>
        <v>1.875</v>
      </c>
    </row>
    <row r="78" spans="1:10" x14ac:dyDescent="0.2">
      <c r="A78" s="126" t="s">
        <v>80</v>
      </c>
      <c r="B78" s="125" t="s">
        <v>58</v>
      </c>
      <c r="C78" s="133">
        <v>8</v>
      </c>
      <c r="D78" s="125">
        <v>31</v>
      </c>
      <c r="E78" s="124">
        <v>16</v>
      </c>
      <c r="F78" s="125">
        <v>2</v>
      </c>
      <c r="G78" s="124">
        <v>4</v>
      </c>
      <c r="H78" s="138">
        <f t="shared" si="4"/>
        <v>0.5161290322580645</v>
      </c>
      <c r="I78" s="138">
        <f t="shared" si="6"/>
        <v>6.4516129032258063E-2</v>
      </c>
      <c r="J78" s="112">
        <f t="shared" si="5"/>
        <v>0.5</v>
      </c>
    </row>
    <row r="79" spans="1:10" x14ac:dyDescent="0.2">
      <c r="A79" s="126" t="s">
        <v>80</v>
      </c>
      <c r="B79" s="125" t="s">
        <v>299</v>
      </c>
      <c r="C79" s="133">
        <v>4</v>
      </c>
      <c r="D79" s="125">
        <v>5</v>
      </c>
      <c r="E79" s="124">
        <v>2</v>
      </c>
      <c r="F79" s="125">
        <v>0</v>
      </c>
      <c r="G79" s="124">
        <v>3</v>
      </c>
      <c r="H79" s="138">
        <f t="shared" si="4"/>
        <v>0.4</v>
      </c>
      <c r="I79" s="138">
        <f t="shared" si="6"/>
        <v>0</v>
      </c>
      <c r="J79" s="112">
        <f t="shared" si="5"/>
        <v>0.75</v>
      </c>
    </row>
    <row r="80" spans="1:10" x14ac:dyDescent="0.2">
      <c r="A80" s="126" t="s">
        <v>80</v>
      </c>
      <c r="B80" s="125" t="s">
        <v>105</v>
      </c>
      <c r="C80" s="133">
        <v>7</v>
      </c>
      <c r="D80" s="125">
        <v>24</v>
      </c>
      <c r="E80" s="124">
        <v>6</v>
      </c>
      <c r="F80" s="125">
        <v>8</v>
      </c>
      <c r="G80" s="124">
        <v>12</v>
      </c>
      <c r="H80" s="138">
        <f t="shared" si="4"/>
        <v>0.25</v>
      </c>
      <c r="I80" s="138">
        <f t="shared" si="6"/>
        <v>0.33333333333333331</v>
      </c>
      <c r="J80" s="112">
        <f t="shared" si="5"/>
        <v>1.7142857142857142</v>
      </c>
    </row>
    <row r="81" spans="1:10" x14ac:dyDescent="0.2">
      <c r="A81" s="126" t="s">
        <v>80</v>
      </c>
      <c r="B81" s="125" t="s">
        <v>300</v>
      </c>
      <c r="C81" s="133">
        <v>6</v>
      </c>
      <c r="D81" s="125">
        <v>4</v>
      </c>
      <c r="E81" s="124">
        <v>1</v>
      </c>
      <c r="F81" s="125">
        <v>0</v>
      </c>
      <c r="G81" s="124">
        <v>4</v>
      </c>
      <c r="H81" s="138">
        <f t="shared" si="4"/>
        <v>0.25</v>
      </c>
      <c r="I81" s="138">
        <f t="shared" si="6"/>
        <v>0</v>
      </c>
      <c r="J81" s="112">
        <f t="shared" si="5"/>
        <v>0.66666666666666663</v>
      </c>
    </row>
    <row r="82" spans="1:10" x14ac:dyDescent="0.2">
      <c r="A82" s="126" t="s">
        <v>80</v>
      </c>
      <c r="B82" s="125" t="s">
        <v>357</v>
      </c>
      <c r="C82" s="133">
        <v>8</v>
      </c>
      <c r="D82" s="125">
        <v>33</v>
      </c>
      <c r="E82" s="124">
        <v>15</v>
      </c>
      <c r="F82" s="125">
        <v>4</v>
      </c>
      <c r="G82" s="124">
        <v>12</v>
      </c>
      <c r="H82" s="138">
        <f t="shared" si="4"/>
        <v>0.45454545454545453</v>
      </c>
      <c r="I82" s="138">
        <f t="shared" si="6"/>
        <v>0.12121212121212122</v>
      </c>
      <c r="J82" s="112">
        <f t="shared" si="5"/>
        <v>1.5</v>
      </c>
    </row>
    <row r="83" spans="1:10" x14ac:dyDescent="0.2">
      <c r="A83" s="126" t="s">
        <v>80</v>
      </c>
      <c r="B83" s="125" t="s">
        <v>91</v>
      </c>
      <c r="C83" s="133">
        <v>8</v>
      </c>
      <c r="D83" s="125">
        <v>10</v>
      </c>
      <c r="E83" s="124">
        <v>3</v>
      </c>
      <c r="F83" s="125">
        <v>0</v>
      </c>
      <c r="G83" s="124">
        <v>17</v>
      </c>
      <c r="H83" s="138">
        <f t="shared" si="4"/>
        <v>0.3</v>
      </c>
      <c r="I83" s="138">
        <f t="shared" si="6"/>
        <v>0</v>
      </c>
      <c r="J83" s="112">
        <f t="shared" si="5"/>
        <v>2.125</v>
      </c>
    </row>
    <row r="84" spans="1:10" x14ac:dyDescent="0.2">
      <c r="A84" s="126" t="s">
        <v>80</v>
      </c>
      <c r="B84" s="125" t="s">
        <v>355</v>
      </c>
      <c r="C84" s="133">
        <v>5</v>
      </c>
      <c r="D84" s="125">
        <v>9</v>
      </c>
      <c r="E84" s="124">
        <v>3</v>
      </c>
      <c r="F84" s="125">
        <v>2</v>
      </c>
      <c r="G84" s="124">
        <v>2</v>
      </c>
      <c r="H84" s="138">
        <f t="shared" si="4"/>
        <v>0.33333333333333331</v>
      </c>
      <c r="I84" s="138">
        <f t="shared" si="6"/>
        <v>0.22222222222222221</v>
      </c>
      <c r="J84" s="112">
        <f t="shared" si="5"/>
        <v>0.4</v>
      </c>
    </row>
    <row r="85" spans="1:10" x14ac:dyDescent="0.2">
      <c r="A85" s="126" t="s">
        <v>80</v>
      </c>
      <c r="B85" s="125" t="s">
        <v>302</v>
      </c>
      <c r="C85" s="133">
        <v>3</v>
      </c>
      <c r="D85" s="125">
        <v>3</v>
      </c>
      <c r="E85" s="124">
        <v>0</v>
      </c>
      <c r="F85" s="125">
        <v>0</v>
      </c>
      <c r="G85" s="124">
        <v>0</v>
      </c>
      <c r="H85" s="138">
        <f t="shared" si="4"/>
        <v>0</v>
      </c>
      <c r="I85" s="138">
        <f t="shared" si="6"/>
        <v>0</v>
      </c>
      <c r="J85" s="112">
        <f t="shared" si="5"/>
        <v>0</v>
      </c>
    </row>
    <row r="86" spans="1:10" x14ac:dyDescent="0.2">
      <c r="A86" s="126" t="s">
        <v>79</v>
      </c>
      <c r="B86" s="125" t="s">
        <v>60</v>
      </c>
      <c r="C86" s="133">
        <v>7</v>
      </c>
      <c r="D86" s="125">
        <v>24</v>
      </c>
      <c r="E86" s="124">
        <v>7</v>
      </c>
      <c r="F86" s="125">
        <v>7</v>
      </c>
      <c r="G86" s="124">
        <v>6</v>
      </c>
      <c r="H86" s="138">
        <f t="shared" si="4"/>
        <v>0.29166666666666669</v>
      </c>
      <c r="I86" s="138">
        <f t="shared" si="6"/>
        <v>0.29166666666666669</v>
      </c>
      <c r="J86" s="112">
        <f t="shared" si="5"/>
        <v>0.8571428571428571</v>
      </c>
    </row>
    <row r="87" spans="1:10" x14ac:dyDescent="0.2">
      <c r="A87" s="126" t="s">
        <v>79</v>
      </c>
      <c r="B87" s="125" t="s">
        <v>100</v>
      </c>
      <c r="C87" s="133">
        <v>8</v>
      </c>
      <c r="D87" s="125">
        <v>35</v>
      </c>
      <c r="E87" s="124">
        <v>21</v>
      </c>
      <c r="F87" s="125">
        <v>6</v>
      </c>
      <c r="G87" s="124">
        <v>32</v>
      </c>
      <c r="H87" s="138">
        <f t="shared" si="4"/>
        <v>0.6</v>
      </c>
      <c r="I87" s="138">
        <f t="shared" si="6"/>
        <v>0.17142857142857143</v>
      </c>
      <c r="J87" s="112">
        <f t="shared" si="5"/>
        <v>4</v>
      </c>
    </row>
    <row r="88" spans="1:10" x14ac:dyDescent="0.2">
      <c r="A88" s="126" t="s">
        <v>79</v>
      </c>
      <c r="B88" s="125" t="s">
        <v>358</v>
      </c>
      <c r="C88" s="133">
        <v>7</v>
      </c>
      <c r="D88" s="125">
        <v>28</v>
      </c>
      <c r="E88" s="124">
        <v>9</v>
      </c>
      <c r="F88" s="125">
        <v>7</v>
      </c>
      <c r="G88" s="124">
        <v>13</v>
      </c>
      <c r="H88" s="138">
        <f t="shared" si="4"/>
        <v>0.32142857142857145</v>
      </c>
      <c r="I88" s="138">
        <f t="shared" si="6"/>
        <v>0.25</v>
      </c>
      <c r="J88" s="112">
        <f t="shared" si="5"/>
        <v>1.8571428571428572</v>
      </c>
    </row>
    <row r="89" spans="1:10" x14ac:dyDescent="0.2">
      <c r="A89" s="126" t="s">
        <v>79</v>
      </c>
      <c r="B89" s="125" t="s">
        <v>63</v>
      </c>
      <c r="C89" s="133">
        <v>4</v>
      </c>
      <c r="D89" s="125">
        <v>3</v>
      </c>
      <c r="E89" s="124">
        <v>2</v>
      </c>
      <c r="F89" s="125">
        <v>0</v>
      </c>
      <c r="G89" s="124">
        <v>5</v>
      </c>
      <c r="H89" s="138">
        <f t="shared" si="4"/>
        <v>0.66666666666666663</v>
      </c>
      <c r="I89" s="138">
        <f t="shared" si="6"/>
        <v>0</v>
      </c>
      <c r="J89" s="112">
        <f t="shared" si="5"/>
        <v>1.25</v>
      </c>
    </row>
    <row r="90" spans="1:10" x14ac:dyDescent="0.2">
      <c r="A90" s="126" t="s">
        <v>79</v>
      </c>
      <c r="B90" s="125" t="s">
        <v>205</v>
      </c>
      <c r="C90" s="133">
        <v>3</v>
      </c>
      <c r="D90" s="125">
        <v>5</v>
      </c>
      <c r="E90" s="124">
        <v>5</v>
      </c>
      <c r="F90" s="125">
        <v>0</v>
      </c>
      <c r="G90" s="124">
        <v>1</v>
      </c>
      <c r="H90" s="138">
        <f t="shared" si="4"/>
        <v>1</v>
      </c>
      <c r="I90" s="138">
        <f t="shared" si="6"/>
        <v>0</v>
      </c>
      <c r="J90" s="112">
        <f t="shared" si="5"/>
        <v>0.33333333333333331</v>
      </c>
    </row>
    <row r="91" spans="1:10" x14ac:dyDescent="0.2">
      <c r="A91" s="126" t="s">
        <v>79</v>
      </c>
      <c r="B91" s="125" t="s">
        <v>99</v>
      </c>
      <c r="C91" s="133">
        <v>8</v>
      </c>
      <c r="D91" s="125">
        <v>32</v>
      </c>
      <c r="E91" s="124">
        <v>10</v>
      </c>
      <c r="F91" s="125">
        <v>11</v>
      </c>
      <c r="G91" s="124">
        <v>7</v>
      </c>
      <c r="H91" s="138">
        <f t="shared" si="4"/>
        <v>0.3125</v>
      </c>
      <c r="I91" s="138">
        <f t="shared" si="6"/>
        <v>0.34375</v>
      </c>
      <c r="J91" s="112">
        <f t="shared" si="5"/>
        <v>0.875</v>
      </c>
    </row>
    <row r="92" spans="1:10" x14ac:dyDescent="0.2">
      <c r="A92" s="126" t="s">
        <v>79</v>
      </c>
      <c r="B92" s="125" t="s">
        <v>359</v>
      </c>
      <c r="C92" s="133">
        <v>8</v>
      </c>
      <c r="D92" s="125">
        <v>29</v>
      </c>
      <c r="E92" s="124">
        <v>12</v>
      </c>
      <c r="F92" s="125">
        <v>3</v>
      </c>
      <c r="G92" s="124">
        <v>16</v>
      </c>
      <c r="H92" s="138">
        <f t="shared" si="4"/>
        <v>0.41379310344827586</v>
      </c>
      <c r="I92" s="138">
        <f t="shared" si="6"/>
        <v>0.10344827586206896</v>
      </c>
      <c r="J92" s="112">
        <f t="shared" si="5"/>
        <v>2</v>
      </c>
    </row>
    <row r="93" spans="1:10" x14ac:dyDescent="0.2">
      <c r="A93" s="126" t="s">
        <v>79</v>
      </c>
      <c r="B93" s="125" t="s">
        <v>198</v>
      </c>
      <c r="C93" s="133">
        <v>7</v>
      </c>
      <c r="D93" s="125">
        <v>15</v>
      </c>
      <c r="E93" s="124">
        <v>2</v>
      </c>
      <c r="F93" s="125">
        <v>8</v>
      </c>
      <c r="G93" s="124">
        <v>0</v>
      </c>
      <c r="H93" s="138">
        <f t="shared" si="4"/>
        <v>0.13333333333333333</v>
      </c>
      <c r="I93" s="138">
        <f t="shared" si="6"/>
        <v>0.53333333333333333</v>
      </c>
      <c r="J93" s="112">
        <f t="shared" si="5"/>
        <v>0</v>
      </c>
    </row>
    <row r="94" spans="1:10" x14ac:dyDescent="0.2">
      <c r="A94" s="126" t="s">
        <v>79</v>
      </c>
      <c r="B94" s="125" t="s">
        <v>303</v>
      </c>
      <c r="C94" s="133">
        <v>5</v>
      </c>
      <c r="D94" s="125">
        <v>7</v>
      </c>
      <c r="E94" s="124">
        <v>0</v>
      </c>
      <c r="F94" s="125">
        <v>4</v>
      </c>
      <c r="G94" s="124">
        <v>0</v>
      </c>
      <c r="H94" s="138">
        <f t="shared" si="4"/>
        <v>0</v>
      </c>
      <c r="I94" s="138">
        <f t="shared" si="6"/>
        <v>0.5714285714285714</v>
      </c>
      <c r="J94" s="112">
        <f t="shared" si="5"/>
        <v>0</v>
      </c>
    </row>
    <row r="95" spans="1:10" x14ac:dyDescent="0.2">
      <c r="A95" s="126" t="s">
        <v>79</v>
      </c>
      <c r="B95" s="125" t="s">
        <v>67</v>
      </c>
      <c r="C95" s="133">
        <v>2</v>
      </c>
      <c r="D95" s="125">
        <v>0</v>
      </c>
      <c r="E95" s="124">
        <v>0</v>
      </c>
      <c r="F95" s="125">
        <v>0</v>
      </c>
      <c r="G95" s="124">
        <v>5</v>
      </c>
      <c r="H95" s="138">
        <f t="shared" si="4"/>
        <v>0</v>
      </c>
      <c r="I95" s="138">
        <f t="shared" si="6"/>
        <v>0</v>
      </c>
      <c r="J95" s="112">
        <f t="shared" si="5"/>
        <v>2.5</v>
      </c>
    </row>
    <row r="96" spans="1:10" x14ac:dyDescent="0.2">
      <c r="A96" s="126" t="s">
        <v>79</v>
      </c>
      <c r="B96" s="125" t="s">
        <v>304</v>
      </c>
      <c r="C96" s="133">
        <v>7</v>
      </c>
      <c r="D96" s="125">
        <v>20</v>
      </c>
      <c r="E96" s="124">
        <v>4</v>
      </c>
      <c r="F96" s="125">
        <v>7</v>
      </c>
      <c r="G96" s="124">
        <v>1</v>
      </c>
      <c r="H96" s="138">
        <f t="shared" si="4"/>
        <v>0.2</v>
      </c>
      <c r="I96" s="138">
        <f t="shared" si="6"/>
        <v>0.35</v>
      </c>
      <c r="J96" s="112">
        <f t="shared" si="5"/>
        <v>0.14285714285714285</v>
      </c>
    </row>
    <row r="97" spans="1:10" x14ac:dyDescent="0.2">
      <c r="A97" s="126" t="s">
        <v>79</v>
      </c>
      <c r="B97" s="125" t="s">
        <v>305</v>
      </c>
      <c r="C97" s="133">
        <v>4</v>
      </c>
      <c r="D97" s="125">
        <v>6</v>
      </c>
      <c r="E97" s="124">
        <v>3</v>
      </c>
      <c r="F97" s="125">
        <v>2</v>
      </c>
      <c r="G97" s="124">
        <v>0</v>
      </c>
      <c r="H97" s="138">
        <f t="shared" si="4"/>
        <v>0.5</v>
      </c>
      <c r="I97" s="138">
        <f t="shared" si="6"/>
        <v>0.33333333333333331</v>
      </c>
      <c r="J97" s="112">
        <f t="shared" si="5"/>
        <v>0</v>
      </c>
    </row>
    <row r="98" spans="1:10" x14ac:dyDescent="0.2">
      <c r="A98" s="126" t="s">
        <v>215</v>
      </c>
      <c r="B98" s="125" t="s">
        <v>361</v>
      </c>
      <c r="C98" s="133">
        <v>8</v>
      </c>
      <c r="D98" s="125">
        <v>33</v>
      </c>
      <c r="E98" s="124">
        <v>21</v>
      </c>
      <c r="F98" s="125">
        <v>3</v>
      </c>
      <c r="G98" s="124">
        <v>52</v>
      </c>
      <c r="H98" s="138">
        <f t="shared" si="4"/>
        <v>0.63636363636363635</v>
      </c>
      <c r="I98" s="138">
        <f t="shared" si="6"/>
        <v>9.0909090909090912E-2</v>
      </c>
      <c r="J98" s="112">
        <f t="shared" si="5"/>
        <v>6.5</v>
      </c>
    </row>
    <row r="99" spans="1:10" x14ac:dyDescent="0.2">
      <c r="A99" s="126" t="s">
        <v>215</v>
      </c>
      <c r="B99" s="125" t="s">
        <v>337</v>
      </c>
      <c r="C99" s="133">
        <v>8</v>
      </c>
      <c r="D99" s="125">
        <v>25</v>
      </c>
      <c r="E99" s="124">
        <v>5</v>
      </c>
      <c r="F99" s="125">
        <v>19</v>
      </c>
      <c r="G99" s="124">
        <v>8</v>
      </c>
      <c r="H99" s="138">
        <f t="shared" ref="H99:H130" si="7">IF(D99=0,0,E99/D99)</f>
        <v>0.2</v>
      </c>
      <c r="I99" s="138">
        <f t="shared" si="6"/>
        <v>0.76</v>
      </c>
      <c r="J99" s="112">
        <f t="shared" si="5"/>
        <v>1</v>
      </c>
    </row>
    <row r="100" spans="1:10" x14ac:dyDescent="0.2">
      <c r="A100" s="126" t="s">
        <v>215</v>
      </c>
      <c r="B100" s="125" t="s">
        <v>307</v>
      </c>
      <c r="C100" s="133">
        <v>7</v>
      </c>
      <c r="D100" s="125">
        <v>24</v>
      </c>
      <c r="E100" s="124">
        <v>3</v>
      </c>
      <c r="F100" s="125">
        <v>15</v>
      </c>
      <c r="G100" s="124">
        <v>5</v>
      </c>
      <c r="H100" s="138">
        <f t="shared" si="7"/>
        <v>0.125</v>
      </c>
      <c r="I100" s="138">
        <f t="shared" si="6"/>
        <v>0.625</v>
      </c>
      <c r="J100" s="112">
        <f t="shared" si="5"/>
        <v>0.7142857142857143</v>
      </c>
    </row>
    <row r="101" spans="1:10" x14ac:dyDescent="0.2">
      <c r="A101" s="126" t="s">
        <v>215</v>
      </c>
      <c r="B101" s="125" t="s">
        <v>203</v>
      </c>
      <c r="C101" s="133">
        <v>7</v>
      </c>
      <c r="D101" s="125">
        <v>21</v>
      </c>
      <c r="E101" s="124">
        <v>2</v>
      </c>
      <c r="F101" s="125">
        <v>12</v>
      </c>
      <c r="G101" s="124">
        <v>4</v>
      </c>
      <c r="H101" s="138">
        <f t="shared" si="7"/>
        <v>9.5238095238095233E-2</v>
      </c>
      <c r="I101" s="138">
        <f t="shared" si="6"/>
        <v>0.5714285714285714</v>
      </c>
      <c r="J101" s="112">
        <f t="shared" si="5"/>
        <v>0.5714285714285714</v>
      </c>
    </row>
    <row r="102" spans="1:10" x14ac:dyDescent="0.2">
      <c r="A102" s="126" t="s">
        <v>215</v>
      </c>
      <c r="B102" s="125" t="s">
        <v>204</v>
      </c>
      <c r="C102" s="133">
        <v>6</v>
      </c>
      <c r="D102" s="125">
        <v>14</v>
      </c>
      <c r="E102" s="124">
        <v>0</v>
      </c>
      <c r="F102" s="125">
        <v>7</v>
      </c>
      <c r="G102" s="124">
        <v>1</v>
      </c>
      <c r="H102" s="138">
        <f t="shared" si="7"/>
        <v>0</v>
      </c>
      <c r="I102" s="138">
        <f t="shared" si="6"/>
        <v>0.5</v>
      </c>
      <c r="J102" s="112">
        <f t="shared" si="5"/>
        <v>0.16666666666666666</v>
      </c>
    </row>
    <row r="103" spans="1:10" x14ac:dyDescent="0.2">
      <c r="A103" s="126" t="s">
        <v>215</v>
      </c>
      <c r="B103" s="125" t="s">
        <v>362</v>
      </c>
      <c r="C103" s="133">
        <v>7</v>
      </c>
      <c r="D103" s="125">
        <v>22</v>
      </c>
      <c r="E103" s="124">
        <v>0</v>
      </c>
      <c r="F103" s="125">
        <v>18</v>
      </c>
      <c r="G103" s="124">
        <v>3</v>
      </c>
      <c r="H103" s="138">
        <f t="shared" si="7"/>
        <v>0</v>
      </c>
      <c r="I103" s="138">
        <f t="shared" si="6"/>
        <v>0.81818181818181823</v>
      </c>
      <c r="J103" s="112">
        <f t="shared" si="5"/>
        <v>0.42857142857142855</v>
      </c>
    </row>
    <row r="104" spans="1:10" x14ac:dyDescent="0.2">
      <c r="A104" s="126" t="s">
        <v>215</v>
      </c>
      <c r="B104" s="125" t="s">
        <v>309</v>
      </c>
      <c r="C104" s="133">
        <v>7</v>
      </c>
      <c r="D104" s="125">
        <v>17</v>
      </c>
      <c r="E104" s="124">
        <v>2</v>
      </c>
      <c r="F104" s="125">
        <v>9</v>
      </c>
      <c r="G104" s="124">
        <v>1</v>
      </c>
      <c r="H104" s="138">
        <f t="shared" si="7"/>
        <v>0.11764705882352941</v>
      </c>
      <c r="I104" s="138">
        <f t="shared" si="6"/>
        <v>0.52941176470588236</v>
      </c>
      <c r="J104" s="112">
        <f t="shared" si="5"/>
        <v>0.14285714285714285</v>
      </c>
    </row>
    <row r="105" spans="1:10" x14ac:dyDescent="0.2">
      <c r="A105" s="126" t="s">
        <v>215</v>
      </c>
      <c r="B105" s="125" t="s">
        <v>360</v>
      </c>
      <c r="C105" s="133">
        <v>6</v>
      </c>
      <c r="D105" s="125">
        <v>11</v>
      </c>
      <c r="E105" s="124">
        <v>0</v>
      </c>
      <c r="F105" s="125">
        <v>9</v>
      </c>
      <c r="G105" s="124">
        <v>1</v>
      </c>
      <c r="H105" s="138">
        <f t="shared" si="7"/>
        <v>0</v>
      </c>
      <c r="I105" s="138">
        <f t="shared" si="6"/>
        <v>0.81818181818181823</v>
      </c>
      <c r="J105" s="112">
        <f t="shared" si="5"/>
        <v>0.16666666666666666</v>
      </c>
    </row>
    <row r="106" spans="1:10" x14ac:dyDescent="0.2">
      <c r="A106" s="126" t="s">
        <v>215</v>
      </c>
      <c r="B106" s="125" t="s">
        <v>310</v>
      </c>
      <c r="C106" s="133">
        <v>3</v>
      </c>
      <c r="D106" s="125">
        <v>5</v>
      </c>
      <c r="E106" s="124">
        <v>0</v>
      </c>
      <c r="F106" s="125">
        <v>5</v>
      </c>
      <c r="G106" s="124">
        <v>0</v>
      </c>
      <c r="H106" s="138">
        <f t="shared" si="7"/>
        <v>0</v>
      </c>
      <c r="I106" s="138">
        <f t="shared" si="6"/>
        <v>1</v>
      </c>
      <c r="J106" s="112">
        <f t="shared" si="5"/>
        <v>0</v>
      </c>
    </row>
    <row r="107" spans="1:10" x14ac:dyDescent="0.2">
      <c r="A107" s="126" t="s">
        <v>78</v>
      </c>
      <c r="B107" s="125" t="s">
        <v>197</v>
      </c>
      <c r="C107" s="133">
        <v>8</v>
      </c>
      <c r="D107" s="125">
        <v>34</v>
      </c>
      <c r="E107" s="124">
        <v>14</v>
      </c>
      <c r="F107" s="125">
        <v>2</v>
      </c>
      <c r="G107" s="124">
        <v>4</v>
      </c>
      <c r="H107" s="138">
        <f t="shared" si="7"/>
        <v>0.41176470588235292</v>
      </c>
      <c r="I107" s="138">
        <f t="shared" si="6"/>
        <v>5.8823529411764705E-2</v>
      </c>
      <c r="J107" s="112">
        <f t="shared" si="5"/>
        <v>0.5</v>
      </c>
    </row>
    <row r="108" spans="1:10" x14ac:dyDescent="0.2">
      <c r="A108" s="126" t="s">
        <v>78</v>
      </c>
      <c r="B108" s="125" t="s">
        <v>363</v>
      </c>
      <c r="C108" s="133">
        <v>4</v>
      </c>
      <c r="D108" s="125">
        <v>3</v>
      </c>
      <c r="E108" s="124">
        <v>0</v>
      </c>
      <c r="F108" s="125">
        <v>2</v>
      </c>
      <c r="G108" s="124">
        <v>0</v>
      </c>
      <c r="H108" s="138">
        <f t="shared" si="7"/>
        <v>0</v>
      </c>
      <c r="I108" s="138">
        <f t="shared" si="6"/>
        <v>0.66666666666666663</v>
      </c>
      <c r="J108" s="112">
        <f t="shared" si="5"/>
        <v>0</v>
      </c>
    </row>
    <row r="109" spans="1:10" x14ac:dyDescent="0.2">
      <c r="A109" s="126" t="s">
        <v>78</v>
      </c>
      <c r="B109" s="125" t="s">
        <v>364</v>
      </c>
      <c r="C109" s="133">
        <v>8</v>
      </c>
      <c r="D109" s="125">
        <v>32</v>
      </c>
      <c r="E109" s="124">
        <v>9</v>
      </c>
      <c r="F109" s="125">
        <v>12</v>
      </c>
      <c r="G109" s="124">
        <v>8</v>
      </c>
      <c r="H109" s="138">
        <f t="shared" si="7"/>
        <v>0.28125</v>
      </c>
      <c r="I109" s="138">
        <f t="shared" si="6"/>
        <v>0.375</v>
      </c>
      <c r="J109" s="112">
        <f t="shared" si="5"/>
        <v>1</v>
      </c>
    </row>
    <row r="110" spans="1:10" x14ac:dyDescent="0.2">
      <c r="A110" s="126" t="s">
        <v>78</v>
      </c>
      <c r="B110" s="125" t="s">
        <v>263</v>
      </c>
      <c r="C110" s="133">
        <v>8</v>
      </c>
      <c r="D110" s="125">
        <v>32</v>
      </c>
      <c r="E110" s="124">
        <v>11</v>
      </c>
      <c r="F110" s="125">
        <v>7</v>
      </c>
      <c r="G110" s="124">
        <v>6</v>
      </c>
      <c r="H110" s="138">
        <f t="shared" si="7"/>
        <v>0.34375</v>
      </c>
      <c r="I110" s="138">
        <f t="shared" si="6"/>
        <v>0.21875</v>
      </c>
      <c r="J110" s="112">
        <f t="shared" si="5"/>
        <v>0.75</v>
      </c>
    </row>
    <row r="111" spans="1:10" x14ac:dyDescent="0.2">
      <c r="A111" s="126" t="s">
        <v>78</v>
      </c>
      <c r="B111" s="125" t="s">
        <v>151</v>
      </c>
      <c r="C111" s="133">
        <v>8</v>
      </c>
      <c r="D111" s="125">
        <v>29</v>
      </c>
      <c r="E111" s="124">
        <v>7</v>
      </c>
      <c r="F111" s="125">
        <v>7</v>
      </c>
      <c r="G111" s="124">
        <v>0</v>
      </c>
      <c r="H111" s="138">
        <f t="shared" si="7"/>
        <v>0.2413793103448276</v>
      </c>
      <c r="I111" s="138">
        <f t="shared" si="6"/>
        <v>0.2413793103448276</v>
      </c>
      <c r="J111" s="112">
        <f t="shared" si="5"/>
        <v>0</v>
      </c>
    </row>
    <row r="112" spans="1:10" x14ac:dyDescent="0.2">
      <c r="A112" s="126" t="s">
        <v>78</v>
      </c>
      <c r="B112" s="125" t="s">
        <v>265</v>
      </c>
      <c r="C112" s="133">
        <v>8</v>
      </c>
      <c r="D112" s="125">
        <v>8</v>
      </c>
      <c r="E112" s="124">
        <v>0</v>
      </c>
      <c r="F112" s="125">
        <v>2</v>
      </c>
      <c r="G112" s="124">
        <v>7</v>
      </c>
      <c r="H112" s="138">
        <f t="shared" si="7"/>
        <v>0</v>
      </c>
      <c r="I112" s="138">
        <f t="shared" si="6"/>
        <v>0.25</v>
      </c>
      <c r="J112" s="112">
        <f t="shared" si="5"/>
        <v>0.875</v>
      </c>
    </row>
    <row r="113" spans="1:10" x14ac:dyDescent="0.2">
      <c r="A113" s="126" t="s">
        <v>78</v>
      </c>
      <c r="B113" s="125" t="s">
        <v>103</v>
      </c>
      <c r="C113" s="133">
        <v>8</v>
      </c>
      <c r="D113" s="125">
        <v>19</v>
      </c>
      <c r="E113" s="124">
        <v>7</v>
      </c>
      <c r="F113" s="125">
        <v>0</v>
      </c>
      <c r="G113" s="124">
        <v>47</v>
      </c>
      <c r="H113" s="138">
        <f t="shared" si="7"/>
        <v>0.36842105263157893</v>
      </c>
      <c r="I113" s="138">
        <f t="shared" si="6"/>
        <v>0</v>
      </c>
      <c r="J113" s="112">
        <f t="shared" si="5"/>
        <v>5.875</v>
      </c>
    </row>
    <row r="114" spans="1:10" x14ac:dyDescent="0.2">
      <c r="A114" s="126" t="s">
        <v>78</v>
      </c>
      <c r="B114" s="125" t="s">
        <v>152</v>
      </c>
      <c r="C114" s="133">
        <v>8</v>
      </c>
      <c r="D114" s="125">
        <v>20</v>
      </c>
      <c r="E114" s="124">
        <v>2</v>
      </c>
      <c r="F114" s="125">
        <v>7</v>
      </c>
      <c r="G114" s="124">
        <v>0</v>
      </c>
      <c r="H114" s="138">
        <f t="shared" si="7"/>
        <v>0.1</v>
      </c>
      <c r="I114" s="138">
        <f t="shared" si="6"/>
        <v>0.35</v>
      </c>
      <c r="J114" s="112">
        <f t="shared" si="5"/>
        <v>0</v>
      </c>
    </row>
    <row r="115" spans="1:10" x14ac:dyDescent="0.2">
      <c r="A115" s="126" t="s">
        <v>78</v>
      </c>
      <c r="B115" s="125" t="s">
        <v>267</v>
      </c>
      <c r="C115" s="133">
        <v>8</v>
      </c>
      <c r="D115" s="125">
        <v>8</v>
      </c>
      <c r="E115" s="124">
        <v>1</v>
      </c>
      <c r="F115" s="125">
        <v>3</v>
      </c>
      <c r="G115" s="124">
        <v>1</v>
      </c>
      <c r="H115" s="138">
        <f t="shared" si="7"/>
        <v>0.125</v>
      </c>
      <c r="I115" s="138">
        <f t="shared" si="6"/>
        <v>0.375</v>
      </c>
      <c r="J115" s="112">
        <f t="shared" si="5"/>
        <v>0.125</v>
      </c>
    </row>
    <row r="116" spans="1:10" x14ac:dyDescent="0.2">
      <c r="A116" s="126" t="s">
        <v>78</v>
      </c>
      <c r="B116" s="125" t="s">
        <v>365</v>
      </c>
      <c r="C116" s="133">
        <v>2</v>
      </c>
      <c r="D116" s="125">
        <v>1</v>
      </c>
      <c r="E116" s="124">
        <v>0</v>
      </c>
      <c r="F116" s="125">
        <v>1</v>
      </c>
      <c r="G116" s="124">
        <v>0</v>
      </c>
      <c r="H116" s="138">
        <f t="shared" si="7"/>
        <v>0</v>
      </c>
      <c r="I116" s="138">
        <f t="shared" si="6"/>
        <v>1</v>
      </c>
      <c r="J116" s="112">
        <f t="shared" si="5"/>
        <v>0</v>
      </c>
    </row>
    <row r="117" spans="1:10" x14ac:dyDescent="0.2">
      <c r="A117" s="126" t="s">
        <v>170</v>
      </c>
      <c r="B117" s="125" t="s">
        <v>366</v>
      </c>
      <c r="C117" s="133">
        <v>6</v>
      </c>
      <c r="D117" s="125">
        <v>21</v>
      </c>
      <c r="E117" s="124">
        <v>0</v>
      </c>
      <c r="F117" s="125">
        <v>15</v>
      </c>
      <c r="G117" s="124">
        <v>8</v>
      </c>
      <c r="H117" s="138">
        <f t="shared" si="7"/>
        <v>0</v>
      </c>
      <c r="I117" s="138">
        <f t="shared" si="6"/>
        <v>0.7142857142857143</v>
      </c>
      <c r="J117" s="112">
        <f t="shared" si="5"/>
        <v>1.3333333333333333</v>
      </c>
    </row>
    <row r="118" spans="1:10" x14ac:dyDescent="0.2">
      <c r="A118" s="134" t="s">
        <v>170</v>
      </c>
      <c r="B118" s="125" t="s">
        <v>312</v>
      </c>
      <c r="C118" s="133">
        <v>7</v>
      </c>
      <c r="D118" s="125">
        <v>18</v>
      </c>
      <c r="E118" s="124">
        <v>1</v>
      </c>
      <c r="F118" s="125">
        <v>10</v>
      </c>
      <c r="G118" s="124">
        <v>0</v>
      </c>
      <c r="H118" s="138">
        <f t="shared" si="7"/>
        <v>5.5555555555555552E-2</v>
      </c>
      <c r="I118" s="138">
        <f t="shared" si="6"/>
        <v>0.55555555555555558</v>
      </c>
      <c r="J118" s="112">
        <f t="shared" si="5"/>
        <v>0</v>
      </c>
    </row>
    <row r="119" spans="1:10" x14ac:dyDescent="0.2">
      <c r="A119" s="126" t="s">
        <v>170</v>
      </c>
      <c r="B119" s="125" t="s">
        <v>208</v>
      </c>
      <c r="C119" s="133">
        <v>7</v>
      </c>
      <c r="D119" s="125">
        <v>13</v>
      </c>
      <c r="E119" s="124">
        <v>0</v>
      </c>
      <c r="F119" s="125">
        <v>9</v>
      </c>
      <c r="G119" s="124">
        <v>0</v>
      </c>
      <c r="H119" s="138">
        <f t="shared" si="7"/>
        <v>0</v>
      </c>
      <c r="I119" s="138">
        <f t="shared" si="6"/>
        <v>0.69230769230769229</v>
      </c>
      <c r="J119" s="112">
        <f t="shared" si="5"/>
        <v>0</v>
      </c>
    </row>
    <row r="120" spans="1:10" x14ac:dyDescent="0.2">
      <c r="A120" s="126" t="s">
        <v>170</v>
      </c>
      <c r="B120" s="125" t="s">
        <v>184</v>
      </c>
      <c r="C120" s="133">
        <v>7</v>
      </c>
      <c r="D120" s="125">
        <v>17</v>
      </c>
      <c r="E120" s="124">
        <v>1</v>
      </c>
      <c r="F120" s="125">
        <v>7</v>
      </c>
      <c r="G120" s="124">
        <v>1</v>
      </c>
      <c r="H120" s="138">
        <f t="shared" si="7"/>
        <v>5.8823529411764705E-2</v>
      </c>
      <c r="I120" s="138">
        <f t="shared" si="6"/>
        <v>0.41176470588235292</v>
      </c>
      <c r="J120" s="112">
        <f t="shared" si="5"/>
        <v>0.14285714285714285</v>
      </c>
    </row>
    <row r="121" spans="1:10" x14ac:dyDescent="0.2">
      <c r="A121" s="126" t="s">
        <v>170</v>
      </c>
      <c r="B121" s="125" t="s">
        <v>201</v>
      </c>
      <c r="C121" s="133">
        <v>7</v>
      </c>
      <c r="D121" s="125">
        <v>22</v>
      </c>
      <c r="E121" s="124">
        <v>5</v>
      </c>
      <c r="F121" s="125">
        <v>13</v>
      </c>
      <c r="G121" s="124">
        <v>13</v>
      </c>
      <c r="H121" s="138">
        <f t="shared" si="7"/>
        <v>0.22727272727272727</v>
      </c>
      <c r="I121" s="138">
        <f t="shared" si="6"/>
        <v>0.59090909090909094</v>
      </c>
      <c r="J121" s="112">
        <f t="shared" si="5"/>
        <v>1.8571428571428572</v>
      </c>
    </row>
    <row r="122" spans="1:10" x14ac:dyDescent="0.2">
      <c r="A122" s="126" t="s">
        <v>170</v>
      </c>
      <c r="B122" s="125" t="s">
        <v>313</v>
      </c>
      <c r="C122" s="133">
        <v>7</v>
      </c>
      <c r="D122" s="125">
        <v>25</v>
      </c>
      <c r="E122" s="124">
        <v>4</v>
      </c>
      <c r="F122" s="125">
        <v>16</v>
      </c>
      <c r="G122" s="124">
        <v>12</v>
      </c>
      <c r="H122" s="138">
        <f t="shared" si="7"/>
        <v>0.16</v>
      </c>
      <c r="I122" s="138">
        <f t="shared" si="6"/>
        <v>0.64</v>
      </c>
      <c r="J122" s="112">
        <f t="shared" si="5"/>
        <v>1.7142857142857142</v>
      </c>
    </row>
    <row r="123" spans="1:10" x14ac:dyDescent="0.2">
      <c r="A123" s="126" t="s">
        <v>170</v>
      </c>
      <c r="B123" s="125" t="s">
        <v>314</v>
      </c>
      <c r="C123" s="133">
        <v>7</v>
      </c>
      <c r="D123" s="125">
        <v>21</v>
      </c>
      <c r="E123" s="124">
        <v>9</v>
      </c>
      <c r="F123" s="125">
        <v>7</v>
      </c>
      <c r="G123" s="124">
        <v>3</v>
      </c>
      <c r="H123" s="138">
        <f t="shared" si="7"/>
        <v>0.42857142857142855</v>
      </c>
      <c r="I123" s="138">
        <f t="shared" si="6"/>
        <v>0.33333333333333331</v>
      </c>
      <c r="J123" s="112">
        <f t="shared" si="5"/>
        <v>0.42857142857142855</v>
      </c>
    </row>
    <row r="124" spans="1:10" x14ac:dyDescent="0.2">
      <c r="A124" s="126" t="s">
        <v>169</v>
      </c>
      <c r="B124" s="125" t="s">
        <v>66</v>
      </c>
      <c r="C124" s="133">
        <v>5</v>
      </c>
      <c r="D124" s="125">
        <v>18</v>
      </c>
      <c r="E124" s="124">
        <v>6</v>
      </c>
      <c r="F124" s="125">
        <v>3</v>
      </c>
      <c r="G124" s="124">
        <v>3</v>
      </c>
      <c r="H124" s="138">
        <f t="shared" si="7"/>
        <v>0.33333333333333331</v>
      </c>
      <c r="I124" s="138">
        <f t="shared" si="6"/>
        <v>0.16666666666666666</v>
      </c>
      <c r="J124" s="112">
        <f t="shared" si="5"/>
        <v>0.6</v>
      </c>
    </row>
    <row r="125" spans="1:10" x14ac:dyDescent="0.2">
      <c r="A125" s="126" t="s">
        <v>169</v>
      </c>
      <c r="B125" s="125" t="s">
        <v>367</v>
      </c>
      <c r="C125" s="133">
        <v>6</v>
      </c>
      <c r="D125" s="125">
        <v>15</v>
      </c>
      <c r="E125" s="124">
        <v>5</v>
      </c>
      <c r="F125" s="125">
        <v>3</v>
      </c>
      <c r="G125" s="124">
        <v>0</v>
      </c>
      <c r="H125" s="138">
        <f t="shared" si="7"/>
        <v>0.33333333333333331</v>
      </c>
      <c r="I125" s="138">
        <f t="shared" si="6"/>
        <v>0.2</v>
      </c>
      <c r="J125" s="112">
        <f t="shared" si="5"/>
        <v>0</v>
      </c>
    </row>
    <row r="126" spans="1:10" x14ac:dyDescent="0.2">
      <c r="A126" s="126" t="s">
        <v>169</v>
      </c>
      <c r="B126" s="125" t="s">
        <v>180</v>
      </c>
      <c r="C126" s="133">
        <v>7</v>
      </c>
      <c r="D126" s="125">
        <v>14</v>
      </c>
      <c r="E126" s="124">
        <v>1</v>
      </c>
      <c r="F126" s="125">
        <v>1</v>
      </c>
      <c r="G126" s="124">
        <v>6</v>
      </c>
      <c r="H126" s="138">
        <f t="shared" si="7"/>
        <v>7.1428571428571425E-2</v>
      </c>
      <c r="I126" s="138">
        <f t="shared" si="6"/>
        <v>7.1428571428571425E-2</v>
      </c>
      <c r="J126" s="112">
        <f t="shared" si="5"/>
        <v>0.8571428571428571</v>
      </c>
    </row>
    <row r="127" spans="1:10" x14ac:dyDescent="0.2">
      <c r="A127" s="126" t="s">
        <v>169</v>
      </c>
      <c r="B127" s="125" t="s">
        <v>157</v>
      </c>
      <c r="C127" s="133">
        <v>8</v>
      </c>
      <c r="D127" s="125">
        <v>28</v>
      </c>
      <c r="E127" s="124">
        <v>3</v>
      </c>
      <c r="F127" s="125">
        <v>19</v>
      </c>
      <c r="G127" s="124">
        <v>30</v>
      </c>
      <c r="H127" s="138">
        <f t="shared" si="7"/>
        <v>0.10714285714285714</v>
      </c>
      <c r="I127" s="138">
        <f t="shared" si="6"/>
        <v>0.6785714285714286</v>
      </c>
      <c r="J127" s="112">
        <f t="shared" si="5"/>
        <v>3.75</v>
      </c>
    </row>
    <row r="128" spans="1:10" x14ac:dyDescent="0.2">
      <c r="A128" s="126" t="s">
        <v>169</v>
      </c>
      <c r="B128" s="125" t="s">
        <v>238</v>
      </c>
      <c r="C128" s="133">
        <v>8</v>
      </c>
      <c r="D128" s="125">
        <v>26</v>
      </c>
      <c r="E128" s="124">
        <v>7</v>
      </c>
      <c r="F128" s="125">
        <v>11</v>
      </c>
      <c r="G128" s="124">
        <v>7</v>
      </c>
      <c r="H128" s="138">
        <f t="shared" si="7"/>
        <v>0.26923076923076922</v>
      </c>
      <c r="I128" s="138">
        <f t="shared" si="6"/>
        <v>0.42307692307692307</v>
      </c>
      <c r="J128" s="112">
        <f t="shared" si="5"/>
        <v>0.875</v>
      </c>
    </row>
    <row r="129" spans="1:10" x14ac:dyDescent="0.2">
      <c r="A129" s="126" t="s">
        <v>169</v>
      </c>
      <c r="B129" s="125" t="s">
        <v>239</v>
      </c>
      <c r="C129" s="133">
        <v>5</v>
      </c>
      <c r="D129" s="125">
        <v>10</v>
      </c>
      <c r="E129" s="124">
        <v>1</v>
      </c>
      <c r="F129" s="125">
        <v>3</v>
      </c>
      <c r="G129" s="124">
        <v>3</v>
      </c>
      <c r="H129" s="138">
        <f t="shared" si="7"/>
        <v>0.1</v>
      </c>
      <c r="I129" s="138">
        <f t="shared" si="6"/>
        <v>0.3</v>
      </c>
      <c r="J129" s="112">
        <f t="shared" si="5"/>
        <v>0.6</v>
      </c>
    </row>
    <row r="130" spans="1:10" x14ac:dyDescent="0.2">
      <c r="A130" s="126" t="s">
        <v>169</v>
      </c>
      <c r="B130" s="125" t="s">
        <v>241</v>
      </c>
      <c r="C130" s="133">
        <v>7</v>
      </c>
      <c r="D130" s="125">
        <v>21</v>
      </c>
      <c r="E130" s="124">
        <v>4</v>
      </c>
      <c r="F130" s="125">
        <v>6</v>
      </c>
      <c r="G130" s="124">
        <v>5</v>
      </c>
      <c r="H130" s="138">
        <f t="shared" si="7"/>
        <v>0.19047619047619047</v>
      </c>
      <c r="I130" s="138">
        <f t="shared" si="6"/>
        <v>0.2857142857142857</v>
      </c>
      <c r="J130" s="112">
        <f t="shared" si="5"/>
        <v>0.7142857142857143</v>
      </c>
    </row>
    <row r="131" spans="1:10" x14ac:dyDescent="0.2">
      <c r="A131" s="126" t="s">
        <v>169</v>
      </c>
      <c r="B131" s="125" t="s">
        <v>181</v>
      </c>
      <c r="C131" s="133">
        <v>7</v>
      </c>
      <c r="D131" s="125">
        <v>22</v>
      </c>
      <c r="E131" s="124">
        <v>6</v>
      </c>
      <c r="F131" s="125">
        <v>5</v>
      </c>
      <c r="G131" s="124">
        <v>3</v>
      </c>
      <c r="H131" s="138">
        <f t="shared" ref="H131:H162" si="8">IF(D131=0,0,E131/D131)</f>
        <v>0.27272727272727271</v>
      </c>
      <c r="I131" s="138">
        <f t="shared" si="6"/>
        <v>0.22727272727272727</v>
      </c>
      <c r="J131" s="112">
        <f t="shared" ref="J131:J194" si="9">G131/C131</f>
        <v>0.42857142857142855</v>
      </c>
    </row>
    <row r="132" spans="1:10" x14ac:dyDescent="0.2">
      <c r="A132" s="126" t="s">
        <v>169</v>
      </c>
      <c r="B132" s="125" t="s">
        <v>368</v>
      </c>
      <c r="C132" s="133">
        <v>7</v>
      </c>
      <c r="D132" s="125">
        <v>25</v>
      </c>
      <c r="E132" s="124">
        <v>5</v>
      </c>
      <c r="F132" s="125">
        <v>5</v>
      </c>
      <c r="G132" s="124">
        <v>4</v>
      </c>
      <c r="H132" s="138">
        <f t="shared" si="8"/>
        <v>0.2</v>
      </c>
      <c r="I132" s="138">
        <f t="shared" ref="I132:I195" si="10">IF(D132=0,0,F132/D132)</f>
        <v>0.2</v>
      </c>
      <c r="J132" s="112">
        <f t="shared" si="9"/>
        <v>0.5714285714285714</v>
      </c>
    </row>
    <row r="133" spans="1:10" x14ac:dyDescent="0.2">
      <c r="A133" s="126" t="s">
        <v>167</v>
      </c>
      <c r="B133" s="125" t="s">
        <v>137</v>
      </c>
      <c r="C133" s="133">
        <v>5</v>
      </c>
      <c r="D133" s="125">
        <v>7</v>
      </c>
      <c r="E133" s="124">
        <v>0</v>
      </c>
      <c r="F133" s="125">
        <v>7</v>
      </c>
      <c r="G133" s="124">
        <v>0</v>
      </c>
      <c r="H133" s="138">
        <f t="shared" si="8"/>
        <v>0</v>
      </c>
      <c r="I133" s="138">
        <f t="shared" si="10"/>
        <v>1</v>
      </c>
      <c r="J133" s="112">
        <f t="shared" si="9"/>
        <v>0</v>
      </c>
    </row>
    <row r="134" spans="1:10" x14ac:dyDescent="0.2">
      <c r="A134" s="126" t="s">
        <v>167</v>
      </c>
      <c r="B134" s="125" t="s">
        <v>315</v>
      </c>
      <c r="C134" s="133">
        <v>8</v>
      </c>
      <c r="D134" s="125">
        <v>26</v>
      </c>
      <c r="E134" s="124">
        <v>6</v>
      </c>
      <c r="F134" s="125">
        <v>6</v>
      </c>
      <c r="G134" s="124">
        <v>13</v>
      </c>
      <c r="H134" s="138">
        <f t="shared" si="8"/>
        <v>0.23076923076923078</v>
      </c>
      <c r="I134" s="138">
        <f t="shared" si="10"/>
        <v>0.23076923076923078</v>
      </c>
      <c r="J134" s="112">
        <f t="shared" si="9"/>
        <v>1.625</v>
      </c>
    </row>
    <row r="135" spans="1:10" x14ac:dyDescent="0.2">
      <c r="A135" s="126" t="s">
        <v>167</v>
      </c>
      <c r="B135" s="125" t="s">
        <v>117</v>
      </c>
      <c r="C135" s="133">
        <v>9</v>
      </c>
      <c r="D135" s="125">
        <v>31</v>
      </c>
      <c r="E135" s="124">
        <v>10</v>
      </c>
      <c r="F135" s="125">
        <v>9</v>
      </c>
      <c r="G135" s="124">
        <v>1</v>
      </c>
      <c r="H135" s="138">
        <f t="shared" si="8"/>
        <v>0.32258064516129031</v>
      </c>
      <c r="I135" s="138">
        <f t="shared" si="10"/>
        <v>0.29032258064516131</v>
      </c>
      <c r="J135" s="112">
        <f t="shared" si="9"/>
        <v>0.1111111111111111</v>
      </c>
    </row>
    <row r="136" spans="1:10" x14ac:dyDescent="0.2">
      <c r="A136" s="126" t="s">
        <v>167</v>
      </c>
      <c r="B136" s="125" t="s">
        <v>209</v>
      </c>
      <c r="C136" s="133">
        <v>6</v>
      </c>
      <c r="D136" s="125">
        <v>9</v>
      </c>
      <c r="E136" s="124">
        <v>1</v>
      </c>
      <c r="F136" s="125">
        <v>3</v>
      </c>
      <c r="G136" s="124">
        <v>0</v>
      </c>
      <c r="H136" s="138">
        <f t="shared" si="8"/>
        <v>0.1111111111111111</v>
      </c>
      <c r="I136" s="138">
        <f t="shared" si="10"/>
        <v>0.33333333333333331</v>
      </c>
      <c r="J136" s="112">
        <f t="shared" si="9"/>
        <v>0</v>
      </c>
    </row>
    <row r="137" spans="1:10" x14ac:dyDescent="0.2">
      <c r="A137" s="126" t="s">
        <v>167</v>
      </c>
      <c r="B137" s="125" t="s">
        <v>369</v>
      </c>
      <c r="C137" s="133">
        <v>6</v>
      </c>
      <c r="D137" s="125">
        <v>11</v>
      </c>
      <c r="E137" s="124">
        <v>1</v>
      </c>
      <c r="F137" s="125">
        <v>10</v>
      </c>
      <c r="G137" s="124">
        <v>5</v>
      </c>
      <c r="H137" s="138">
        <f t="shared" si="8"/>
        <v>9.0909090909090912E-2</v>
      </c>
      <c r="I137" s="138">
        <f t="shared" si="10"/>
        <v>0.90909090909090906</v>
      </c>
      <c r="J137" s="112">
        <f t="shared" si="9"/>
        <v>0.83333333333333337</v>
      </c>
    </row>
    <row r="138" spans="1:10" x14ac:dyDescent="0.2">
      <c r="A138" s="126" t="s">
        <v>167</v>
      </c>
      <c r="B138" s="125" t="s">
        <v>118</v>
      </c>
      <c r="C138" s="133">
        <v>8</v>
      </c>
      <c r="D138" s="125">
        <v>27</v>
      </c>
      <c r="E138" s="124">
        <v>12</v>
      </c>
      <c r="F138" s="125">
        <v>11</v>
      </c>
      <c r="G138" s="124">
        <v>16</v>
      </c>
      <c r="H138" s="138">
        <f t="shared" si="8"/>
        <v>0.44444444444444442</v>
      </c>
      <c r="I138" s="138">
        <f t="shared" si="10"/>
        <v>0.40740740740740738</v>
      </c>
      <c r="J138" s="112">
        <f t="shared" si="9"/>
        <v>2</v>
      </c>
    </row>
    <row r="139" spans="1:10" x14ac:dyDescent="0.2">
      <c r="A139" s="126" t="s">
        <v>167</v>
      </c>
      <c r="B139" s="125" t="s">
        <v>370</v>
      </c>
      <c r="C139" s="133">
        <v>9</v>
      </c>
      <c r="D139" s="125">
        <v>21</v>
      </c>
      <c r="E139" s="124">
        <v>4</v>
      </c>
      <c r="F139" s="125">
        <v>10</v>
      </c>
      <c r="G139" s="124">
        <v>0</v>
      </c>
      <c r="H139" s="138">
        <f t="shared" si="8"/>
        <v>0.19047619047619047</v>
      </c>
      <c r="I139" s="138">
        <f t="shared" si="10"/>
        <v>0.47619047619047616</v>
      </c>
      <c r="J139" s="112">
        <f t="shared" si="9"/>
        <v>0</v>
      </c>
    </row>
    <row r="140" spans="1:10" x14ac:dyDescent="0.2">
      <c r="A140" s="126" t="s">
        <v>167</v>
      </c>
      <c r="B140" s="125" t="s">
        <v>206</v>
      </c>
      <c r="C140" s="133">
        <v>5</v>
      </c>
      <c r="D140" s="125">
        <v>8</v>
      </c>
      <c r="E140" s="124">
        <v>0</v>
      </c>
      <c r="F140" s="125">
        <v>4</v>
      </c>
      <c r="G140" s="124">
        <v>3</v>
      </c>
      <c r="H140" s="138">
        <f t="shared" si="8"/>
        <v>0</v>
      </c>
      <c r="I140" s="138">
        <f t="shared" si="10"/>
        <v>0.5</v>
      </c>
      <c r="J140" s="112">
        <f t="shared" si="9"/>
        <v>0.6</v>
      </c>
    </row>
    <row r="141" spans="1:10" x14ac:dyDescent="0.2">
      <c r="A141" s="126" t="s">
        <v>167</v>
      </c>
      <c r="B141" s="125" t="s">
        <v>163</v>
      </c>
      <c r="C141" s="133">
        <v>8</v>
      </c>
      <c r="D141" s="125">
        <v>27</v>
      </c>
      <c r="E141" s="124">
        <v>7</v>
      </c>
      <c r="F141" s="125">
        <v>11</v>
      </c>
      <c r="G141" s="124">
        <v>36</v>
      </c>
      <c r="H141" s="138">
        <f t="shared" si="8"/>
        <v>0.25925925925925924</v>
      </c>
      <c r="I141" s="138">
        <f t="shared" si="10"/>
        <v>0.40740740740740738</v>
      </c>
      <c r="J141" s="112">
        <f t="shared" si="9"/>
        <v>4.5</v>
      </c>
    </row>
    <row r="142" spans="1:10" x14ac:dyDescent="0.2">
      <c r="A142" s="126" t="s">
        <v>167</v>
      </c>
      <c r="B142" s="125" t="s">
        <v>371</v>
      </c>
      <c r="C142" s="133">
        <v>9</v>
      </c>
      <c r="D142" s="125">
        <v>30</v>
      </c>
      <c r="E142" s="124">
        <v>6</v>
      </c>
      <c r="F142" s="125">
        <v>14</v>
      </c>
      <c r="G142" s="124">
        <v>7</v>
      </c>
      <c r="H142" s="138">
        <f t="shared" si="8"/>
        <v>0.2</v>
      </c>
      <c r="I142" s="138">
        <f t="shared" si="10"/>
        <v>0.46666666666666667</v>
      </c>
      <c r="J142" s="112">
        <f t="shared" si="9"/>
        <v>0.77777777777777779</v>
      </c>
    </row>
    <row r="143" spans="1:10" x14ac:dyDescent="0.2">
      <c r="A143" s="126" t="s">
        <v>122</v>
      </c>
      <c r="B143" s="125" t="s">
        <v>85</v>
      </c>
      <c r="C143" s="133">
        <v>7</v>
      </c>
      <c r="D143" s="125">
        <v>30</v>
      </c>
      <c r="E143" s="124">
        <v>12</v>
      </c>
      <c r="F143" s="125">
        <v>13</v>
      </c>
      <c r="G143" s="124">
        <v>7</v>
      </c>
      <c r="H143" s="138">
        <f t="shared" si="8"/>
        <v>0.4</v>
      </c>
      <c r="I143" s="138">
        <f t="shared" si="10"/>
        <v>0.43333333333333335</v>
      </c>
      <c r="J143" s="112">
        <f t="shared" si="9"/>
        <v>1</v>
      </c>
    </row>
    <row r="144" spans="1:10" x14ac:dyDescent="0.2">
      <c r="A144" s="126" t="s">
        <v>122</v>
      </c>
      <c r="B144" s="125" t="s">
        <v>173</v>
      </c>
      <c r="C144" s="133">
        <v>7</v>
      </c>
      <c r="D144" s="125">
        <v>20</v>
      </c>
      <c r="E144" s="124">
        <v>2</v>
      </c>
      <c r="F144" s="125">
        <v>5</v>
      </c>
      <c r="G144" s="124">
        <v>24</v>
      </c>
      <c r="H144" s="138">
        <f t="shared" si="8"/>
        <v>0.1</v>
      </c>
      <c r="I144" s="138">
        <f t="shared" si="10"/>
        <v>0.25</v>
      </c>
      <c r="J144" s="112">
        <f t="shared" si="9"/>
        <v>3.4285714285714284</v>
      </c>
    </row>
    <row r="145" spans="1:10" x14ac:dyDescent="0.2">
      <c r="A145" s="126" t="s">
        <v>122</v>
      </c>
      <c r="B145" s="125" t="s">
        <v>172</v>
      </c>
      <c r="C145" s="133">
        <v>7</v>
      </c>
      <c r="D145" s="125">
        <v>27</v>
      </c>
      <c r="E145" s="124">
        <v>3</v>
      </c>
      <c r="F145" s="125">
        <v>17</v>
      </c>
      <c r="G145" s="124">
        <v>9</v>
      </c>
      <c r="H145" s="138">
        <f t="shared" si="8"/>
        <v>0.1111111111111111</v>
      </c>
      <c r="I145" s="138">
        <f t="shared" si="10"/>
        <v>0.62962962962962965</v>
      </c>
      <c r="J145" s="112">
        <f t="shared" si="9"/>
        <v>1.2857142857142858</v>
      </c>
    </row>
    <row r="146" spans="1:10" x14ac:dyDescent="0.2">
      <c r="A146" s="126" t="s">
        <v>122</v>
      </c>
      <c r="B146" s="125" t="s">
        <v>269</v>
      </c>
      <c r="C146" s="133">
        <v>7</v>
      </c>
      <c r="D146" s="125">
        <v>21</v>
      </c>
      <c r="E146" s="124">
        <v>3</v>
      </c>
      <c r="F146" s="125">
        <v>12</v>
      </c>
      <c r="G146" s="124">
        <v>12</v>
      </c>
      <c r="H146" s="138">
        <f t="shared" si="8"/>
        <v>0.14285714285714285</v>
      </c>
      <c r="I146" s="138">
        <f t="shared" si="10"/>
        <v>0.5714285714285714</v>
      </c>
      <c r="J146" s="112">
        <f t="shared" si="9"/>
        <v>1.7142857142857142</v>
      </c>
    </row>
    <row r="147" spans="1:10" x14ac:dyDescent="0.2">
      <c r="A147" s="126" t="s">
        <v>122</v>
      </c>
      <c r="B147" s="125" t="s">
        <v>372</v>
      </c>
      <c r="C147" s="133">
        <v>7</v>
      </c>
      <c r="D147" s="125">
        <v>26</v>
      </c>
      <c r="E147" s="124">
        <v>1</v>
      </c>
      <c r="F147" s="125">
        <v>16</v>
      </c>
      <c r="G147" s="124">
        <v>6</v>
      </c>
      <c r="H147" s="138">
        <f t="shared" si="8"/>
        <v>3.8461538461538464E-2</v>
      </c>
      <c r="I147" s="138">
        <f t="shared" si="10"/>
        <v>0.61538461538461542</v>
      </c>
      <c r="J147" s="112">
        <f t="shared" si="9"/>
        <v>0.8571428571428571</v>
      </c>
    </row>
    <row r="148" spans="1:10" x14ac:dyDescent="0.2">
      <c r="A148" s="126" t="s">
        <v>122</v>
      </c>
      <c r="B148" s="125" t="s">
        <v>155</v>
      </c>
      <c r="C148" s="133">
        <v>7</v>
      </c>
      <c r="D148" s="125">
        <v>23</v>
      </c>
      <c r="E148" s="124">
        <v>5</v>
      </c>
      <c r="F148" s="125">
        <v>10</v>
      </c>
      <c r="G148" s="124">
        <v>0</v>
      </c>
      <c r="H148" s="138">
        <f t="shared" si="8"/>
        <v>0.21739130434782608</v>
      </c>
      <c r="I148" s="138">
        <f t="shared" si="10"/>
        <v>0.43478260869565216</v>
      </c>
      <c r="J148" s="112">
        <f t="shared" si="9"/>
        <v>0</v>
      </c>
    </row>
    <row r="149" spans="1:10" x14ac:dyDescent="0.2">
      <c r="A149" s="126" t="s">
        <v>122</v>
      </c>
      <c r="B149" s="125" t="s">
        <v>271</v>
      </c>
      <c r="C149" s="133">
        <v>7</v>
      </c>
      <c r="D149" s="125">
        <v>11</v>
      </c>
      <c r="E149" s="124">
        <v>0</v>
      </c>
      <c r="F149" s="125">
        <v>10</v>
      </c>
      <c r="G149" s="124">
        <v>1</v>
      </c>
      <c r="H149" s="138">
        <f t="shared" si="8"/>
        <v>0</v>
      </c>
      <c r="I149" s="138">
        <f t="shared" si="10"/>
        <v>0.90909090909090906</v>
      </c>
      <c r="J149" s="112">
        <f t="shared" si="9"/>
        <v>0.14285714285714285</v>
      </c>
    </row>
    <row r="150" spans="1:10" x14ac:dyDescent="0.2">
      <c r="A150" s="126" t="s">
        <v>122</v>
      </c>
      <c r="B150" s="125" t="s">
        <v>373</v>
      </c>
      <c r="C150" s="133">
        <v>5</v>
      </c>
      <c r="D150" s="125">
        <v>3</v>
      </c>
      <c r="E150" s="124">
        <v>0</v>
      </c>
      <c r="F150" s="125">
        <v>3</v>
      </c>
      <c r="G150" s="124">
        <v>0</v>
      </c>
      <c r="H150" s="138">
        <f t="shared" si="8"/>
        <v>0</v>
      </c>
      <c r="I150" s="138">
        <f t="shared" si="10"/>
        <v>1</v>
      </c>
      <c r="J150" s="112">
        <f t="shared" si="9"/>
        <v>0</v>
      </c>
    </row>
    <row r="151" spans="1:10" x14ac:dyDescent="0.2">
      <c r="A151" s="126" t="s">
        <v>122</v>
      </c>
      <c r="B151" s="125" t="s">
        <v>272</v>
      </c>
      <c r="C151" s="133">
        <v>2</v>
      </c>
      <c r="D151" s="125">
        <v>2</v>
      </c>
      <c r="E151" s="124">
        <v>0</v>
      </c>
      <c r="F151" s="125">
        <v>2</v>
      </c>
      <c r="G151" s="124">
        <v>0</v>
      </c>
      <c r="H151" s="138">
        <f t="shared" si="8"/>
        <v>0</v>
      </c>
      <c r="I151" s="138">
        <f t="shared" si="10"/>
        <v>1</v>
      </c>
      <c r="J151" s="112">
        <f t="shared" si="9"/>
        <v>0</v>
      </c>
    </row>
    <row r="152" spans="1:10" x14ac:dyDescent="0.2">
      <c r="A152" s="126" t="s">
        <v>122</v>
      </c>
      <c r="B152" s="125" t="s">
        <v>273</v>
      </c>
      <c r="C152" s="133">
        <v>1</v>
      </c>
      <c r="D152" s="125">
        <v>1</v>
      </c>
      <c r="E152" s="124">
        <v>0</v>
      </c>
      <c r="F152" s="125">
        <v>0</v>
      </c>
      <c r="G152" s="124">
        <v>0</v>
      </c>
      <c r="H152" s="138">
        <f t="shared" si="8"/>
        <v>0</v>
      </c>
      <c r="I152" s="138">
        <f t="shared" si="10"/>
        <v>0</v>
      </c>
      <c r="J152" s="112">
        <f t="shared" si="9"/>
        <v>0</v>
      </c>
    </row>
    <row r="153" spans="1:10" x14ac:dyDescent="0.2">
      <c r="A153" s="126" t="s">
        <v>168</v>
      </c>
      <c r="B153" s="125" t="s">
        <v>210</v>
      </c>
      <c r="C153" s="133">
        <v>8</v>
      </c>
      <c r="D153" s="125">
        <v>37</v>
      </c>
      <c r="E153" s="124">
        <v>22</v>
      </c>
      <c r="F153" s="125">
        <v>2</v>
      </c>
      <c r="G153" s="124">
        <v>1</v>
      </c>
      <c r="H153" s="138">
        <f t="shared" si="8"/>
        <v>0.59459459459459463</v>
      </c>
      <c r="I153" s="138">
        <f t="shared" si="10"/>
        <v>5.4054054054054057E-2</v>
      </c>
      <c r="J153" s="112">
        <f t="shared" si="9"/>
        <v>0.125</v>
      </c>
    </row>
    <row r="154" spans="1:10" x14ac:dyDescent="0.2">
      <c r="A154" s="126" t="s">
        <v>168</v>
      </c>
      <c r="B154" s="125" t="s">
        <v>57</v>
      </c>
      <c r="C154" s="133">
        <v>7</v>
      </c>
      <c r="D154" s="125">
        <v>0</v>
      </c>
      <c r="E154" s="124">
        <v>0</v>
      </c>
      <c r="F154" s="125">
        <v>0</v>
      </c>
      <c r="G154" s="124">
        <v>31</v>
      </c>
      <c r="H154" s="138">
        <f t="shared" si="8"/>
        <v>0</v>
      </c>
      <c r="I154" s="138">
        <f t="shared" si="10"/>
        <v>0</v>
      </c>
      <c r="J154" s="112">
        <f t="shared" si="9"/>
        <v>4.4285714285714288</v>
      </c>
    </row>
    <row r="155" spans="1:10" x14ac:dyDescent="0.2">
      <c r="A155" s="126" t="s">
        <v>168</v>
      </c>
      <c r="B155" s="125" t="s">
        <v>59</v>
      </c>
      <c r="C155" s="133">
        <v>6</v>
      </c>
      <c r="D155" s="125">
        <v>26</v>
      </c>
      <c r="E155" s="124">
        <v>10</v>
      </c>
      <c r="F155" s="125">
        <v>3</v>
      </c>
      <c r="G155" s="124">
        <v>4</v>
      </c>
      <c r="H155" s="138">
        <f t="shared" si="8"/>
        <v>0.38461538461538464</v>
      </c>
      <c r="I155" s="138">
        <f t="shared" si="10"/>
        <v>0.11538461538461539</v>
      </c>
      <c r="J155" s="112">
        <f t="shared" si="9"/>
        <v>0.66666666666666663</v>
      </c>
    </row>
    <row r="156" spans="1:10" x14ac:dyDescent="0.2">
      <c r="A156" s="126" t="s">
        <v>168</v>
      </c>
      <c r="B156" s="125" t="s">
        <v>112</v>
      </c>
      <c r="C156" s="133">
        <v>7</v>
      </c>
      <c r="D156" s="125">
        <v>15</v>
      </c>
      <c r="E156" s="124">
        <v>8</v>
      </c>
      <c r="F156" s="125">
        <v>2</v>
      </c>
      <c r="G156" s="124">
        <v>2</v>
      </c>
      <c r="H156" s="138">
        <f t="shared" si="8"/>
        <v>0.53333333333333333</v>
      </c>
      <c r="I156" s="138">
        <f t="shared" si="10"/>
        <v>0.13333333333333333</v>
      </c>
      <c r="J156" s="112">
        <f t="shared" si="9"/>
        <v>0.2857142857142857</v>
      </c>
    </row>
    <row r="157" spans="1:10" x14ac:dyDescent="0.2">
      <c r="A157" s="126" t="s">
        <v>168</v>
      </c>
      <c r="B157" s="125" t="s">
        <v>374</v>
      </c>
      <c r="C157" s="133">
        <v>9</v>
      </c>
      <c r="D157" s="125">
        <v>36</v>
      </c>
      <c r="E157" s="124">
        <v>16</v>
      </c>
      <c r="F157" s="125">
        <v>3</v>
      </c>
      <c r="G157" s="124">
        <v>15</v>
      </c>
      <c r="H157" s="138">
        <f t="shared" si="8"/>
        <v>0.44444444444444442</v>
      </c>
      <c r="I157" s="138">
        <f t="shared" si="10"/>
        <v>8.3333333333333329E-2</v>
      </c>
      <c r="J157" s="112">
        <f t="shared" si="9"/>
        <v>1.6666666666666667</v>
      </c>
    </row>
    <row r="158" spans="1:10" x14ac:dyDescent="0.2">
      <c r="A158" s="126" t="s">
        <v>168</v>
      </c>
      <c r="B158" s="125" t="s">
        <v>120</v>
      </c>
      <c r="C158" s="133">
        <v>7</v>
      </c>
      <c r="D158" s="125">
        <v>19</v>
      </c>
      <c r="E158" s="124">
        <v>4</v>
      </c>
      <c r="F158" s="125">
        <v>6</v>
      </c>
      <c r="G158" s="124">
        <v>1</v>
      </c>
      <c r="H158" s="138">
        <f t="shared" si="8"/>
        <v>0.21052631578947367</v>
      </c>
      <c r="I158" s="138">
        <f t="shared" si="10"/>
        <v>0.31578947368421051</v>
      </c>
      <c r="J158" s="112">
        <f t="shared" si="9"/>
        <v>0.14285714285714285</v>
      </c>
    </row>
    <row r="159" spans="1:10" x14ac:dyDescent="0.2">
      <c r="A159" s="126" t="s">
        <v>168</v>
      </c>
      <c r="B159" s="125" t="s">
        <v>102</v>
      </c>
      <c r="C159" s="133">
        <v>8</v>
      </c>
      <c r="D159" s="125">
        <v>9</v>
      </c>
      <c r="E159" s="124">
        <v>2</v>
      </c>
      <c r="F159" s="125">
        <v>4</v>
      </c>
      <c r="G159" s="124">
        <v>14</v>
      </c>
      <c r="H159" s="138">
        <f t="shared" si="8"/>
        <v>0.22222222222222221</v>
      </c>
      <c r="I159" s="138">
        <f t="shared" si="10"/>
        <v>0.44444444444444442</v>
      </c>
      <c r="J159" s="112">
        <f t="shared" si="9"/>
        <v>1.75</v>
      </c>
    </row>
    <row r="160" spans="1:10" x14ac:dyDescent="0.2">
      <c r="A160" s="126" t="s">
        <v>168</v>
      </c>
      <c r="B160" s="125" t="s">
        <v>111</v>
      </c>
      <c r="C160" s="133">
        <v>6</v>
      </c>
      <c r="D160" s="125">
        <v>20</v>
      </c>
      <c r="E160" s="124">
        <v>8</v>
      </c>
      <c r="F160" s="125">
        <v>4</v>
      </c>
      <c r="G160" s="124">
        <v>2</v>
      </c>
      <c r="H160" s="138">
        <f t="shared" si="8"/>
        <v>0.4</v>
      </c>
      <c r="I160" s="138">
        <f t="shared" si="10"/>
        <v>0.2</v>
      </c>
      <c r="J160" s="112">
        <f t="shared" si="9"/>
        <v>0.33333333333333331</v>
      </c>
    </row>
    <row r="161" spans="1:10" x14ac:dyDescent="0.2">
      <c r="A161" s="126" t="s">
        <v>168</v>
      </c>
      <c r="B161" s="125" t="s">
        <v>110</v>
      </c>
      <c r="C161" s="133">
        <v>3</v>
      </c>
      <c r="D161" s="125">
        <v>4</v>
      </c>
      <c r="E161" s="124">
        <v>2</v>
      </c>
      <c r="F161" s="125">
        <v>2</v>
      </c>
      <c r="G161" s="124">
        <v>0</v>
      </c>
      <c r="H161" s="138">
        <f t="shared" si="8"/>
        <v>0.5</v>
      </c>
      <c r="I161" s="138">
        <f t="shared" si="10"/>
        <v>0.5</v>
      </c>
      <c r="J161" s="112">
        <f t="shared" si="9"/>
        <v>0</v>
      </c>
    </row>
    <row r="162" spans="1:10" x14ac:dyDescent="0.2">
      <c r="A162" s="126" t="s">
        <v>168</v>
      </c>
      <c r="B162" s="125" t="s">
        <v>156</v>
      </c>
      <c r="C162" s="133">
        <v>8</v>
      </c>
      <c r="D162" s="125">
        <v>9</v>
      </c>
      <c r="E162" s="124">
        <v>3</v>
      </c>
      <c r="F162" s="125">
        <v>1</v>
      </c>
      <c r="G162" s="124">
        <v>7</v>
      </c>
      <c r="H162" s="138">
        <f t="shared" si="8"/>
        <v>0.33333333333333331</v>
      </c>
      <c r="I162" s="138">
        <f t="shared" si="10"/>
        <v>0.1111111111111111</v>
      </c>
      <c r="J162" s="112">
        <f t="shared" si="9"/>
        <v>0.875</v>
      </c>
    </row>
    <row r="163" spans="1:10" x14ac:dyDescent="0.2">
      <c r="A163" s="126" t="s">
        <v>168</v>
      </c>
      <c r="B163" s="125" t="s">
        <v>89</v>
      </c>
      <c r="C163" s="133">
        <v>7</v>
      </c>
      <c r="D163" s="125">
        <v>29</v>
      </c>
      <c r="E163" s="124">
        <v>14</v>
      </c>
      <c r="F163" s="125">
        <v>1</v>
      </c>
      <c r="G163" s="124">
        <v>10</v>
      </c>
      <c r="H163" s="138">
        <f t="shared" ref="H163:H174" si="11">IF(D163=0,0,E163/D163)</f>
        <v>0.48275862068965519</v>
      </c>
      <c r="I163" s="138">
        <f t="shared" si="10"/>
        <v>3.4482758620689655E-2</v>
      </c>
      <c r="J163" s="112">
        <f t="shared" si="9"/>
        <v>1.4285714285714286</v>
      </c>
    </row>
    <row r="164" spans="1:10" x14ac:dyDescent="0.2">
      <c r="A164" s="126" t="s">
        <v>168</v>
      </c>
      <c r="B164" s="125" t="s">
        <v>83</v>
      </c>
      <c r="C164" s="133">
        <v>8</v>
      </c>
      <c r="D164" s="125">
        <v>33</v>
      </c>
      <c r="E164" s="124">
        <v>10</v>
      </c>
      <c r="F164" s="125">
        <v>3</v>
      </c>
      <c r="G164" s="124">
        <v>25</v>
      </c>
      <c r="H164" s="138">
        <f t="shared" si="11"/>
        <v>0.30303030303030304</v>
      </c>
      <c r="I164" s="138">
        <f t="shared" si="10"/>
        <v>9.0909090909090912E-2</v>
      </c>
      <c r="J164" s="112">
        <f t="shared" si="9"/>
        <v>3.125</v>
      </c>
    </row>
    <row r="165" spans="1:10" x14ac:dyDescent="0.2">
      <c r="A165" s="126" t="s">
        <v>108</v>
      </c>
      <c r="B165" s="125" t="s">
        <v>101</v>
      </c>
      <c r="C165" s="133">
        <v>8</v>
      </c>
      <c r="D165" s="125">
        <v>30</v>
      </c>
      <c r="E165" s="124">
        <v>7</v>
      </c>
      <c r="F165" s="125">
        <v>9</v>
      </c>
      <c r="G165" s="124">
        <v>40</v>
      </c>
      <c r="H165" s="138">
        <f t="shared" si="11"/>
        <v>0.23333333333333334</v>
      </c>
      <c r="I165" s="138">
        <f t="shared" si="10"/>
        <v>0.3</v>
      </c>
      <c r="J165" s="112">
        <f t="shared" si="9"/>
        <v>5</v>
      </c>
    </row>
    <row r="166" spans="1:10" x14ac:dyDescent="0.2">
      <c r="A166" s="126" t="s">
        <v>108</v>
      </c>
      <c r="B166" s="125" t="s">
        <v>159</v>
      </c>
      <c r="C166" s="133">
        <v>6</v>
      </c>
      <c r="D166" s="125">
        <v>18</v>
      </c>
      <c r="E166" s="124">
        <v>3</v>
      </c>
      <c r="F166" s="125">
        <v>5</v>
      </c>
      <c r="G166" s="124">
        <v>0</v>
      </c>
      <c r="H166" s="138">
        <f t="shared" si="11"/>
        <v>0.16666666666666666</v>
      </c>
      <c r="I166" s="138">
        <f t="shared" si="10"/>
        <v>0.27777777777777779</v>
      </c>
      <c r="J166" s="112">
        <f t="shared" si="9"/>
        <v>0</v>
      </c>
    </row>
    <row r="167" spans="1:10" x14ac:dyDescent="0.2">
      <c r="A167" s="126" t="s">
        <v>108</v>
      </c>
      <c r="B167" s="125" t="s">
        <v>316</v>
      </c>
      <c r="C167" s="133">
        <v>7</v>
      </c>
      <c r="D167" s="125">
        <v>19</v>
      </c>
      <c r="E167" s="124">
        <v>3</v>
      </c>
      <c r="F167" s="125">
        <v>6</v>
      </c>
      <c r="G167" s="124">
        <v>2</v>
      </c>
      <c r="H167" s="138">
        <f t="shared" si="11"/>
        <v>0.15789473684210525</v>
      </c>
      <c r="I167" s="138">
        <f t="shared" si="10"/>
        <v>0.31578947368421051</v>
      </c>
      <c r="J167" s="112">
        <f t="shared" si="9"/>
        <v>0.2857142857142857</v>
      </c>
    </row>
    <row r="168" spans="1:10" x14ac:dyDescent="0.2">
      <c r="A168" s="126" t="s">
        <v>108</v>
      </c>
      <c r="B168" s="125" t="s">
        <v>317</v>
      </c>
      <c r="C168" s="133">
        <v>7</v>
      </c>
      <c r="D168" s="125">
        <v>9</v>
      </c>
      <c r="E168" s="124">
        <v>0</v>
      </c>
      <c r="F168" s="125">
        <v>2</v>
      </c>
      <c r="G168" s="124">
        <v>4</v>
      </c>
      <c r="H168" s="138">
        <f t="shared" si="11"/>
        <v>0</v>
      </c>
      <c r="I168" s="138">
        <f t="shared" si="10"/>
        <v>0.22222222222222221</v>
      </c>
      <c r="J168" s="112">
        <f t="shared" si="9"/>
        <v>0.5714285714285714</v>
      </c>
    </row>
    <row r="169" spans="1:10" x14ac:dyDescent="0.2">
      <c r="A169" s="126" t="s">
        <v>108</v>
      </c>
      <c r="B169" s="125" t="s">
        <v>68</v>
      </c>
      <c r="C169" s="133">
        <v>5</v>
      </c>
      <c r="D169" s="125">
        <v>7</v>
      </c>
      <c r="E169" s="124">
        <v>1</v>
      </c>
      <c r="F169" s="125">
        <v>1</v>
      </c>
      <c r="G169" s="124">
        <v>3</v>
      </c>
      <c r="H169" s="138">
        <f t="shared" si="11"/>
        <v>0.14285714285714285</v>
      </c>
      <c r="I169" s="138">
        <f t="shared" si="10"/>
        <v>0.14285714285714285</v>
      </c>
      <c r="J169" s="112">
        <f t="shared" si="9"/>
        <v>0.6</v>
      </c>
    </row>
    <row r="170" spans="1:10" x14ac:dyDescent="0.2">
      <c r="A170" s="126" t="s">
        <v>108</v>
      </c>
      <c r="B170" s="125" t="s">
        <v>109</v>
      </c>
      <c r="C170" s="133">
        <v>8</v>
      </c>
      <c r="D170" s="125">
        <v>30</v>
      </c>
      <c r="E170" s="124">
        <v>11</v>
      </c>
      <c r="F170" s="125">
        <v>4</v>
      </c>
      <c r="G170" s="124">
        <v>8</v>
      </c>
      <c r="H170" s="138">
        <f t="shared" si="11"/>
        <v>0.36666666666666664</v>
      </c>
      <c r="I170" s="138">
        <f t="shared" si="10"/>
        <v>0.13333333333333333</v>
      </c>
      <c r="J170" s="112">
        <f t="shared" si="9"/>
        <v>1</v>
      </c>
    </row>
    <row r="171" spans="1:10" x14ac:dyDescent="0.2">
      <c r="A171" s="126" t="s">
        <v>108</v>
      </c>
      <c r="B171" s="125" t="s">
        <v>375</v>
      </c>
      <c r="C171" s="113">
        <v>8</v>
      </c>
      <c r="D171" s="125">
        <v>22</v>
      </c>
      <c r="E171" s="109">
        <v>6</v>
      </c>
      <c r="F171" s="125">
        <v>12</v>
      </c>
      <c r="G171" s="109">
        <v>3</v>
      </c>
      <c r="H171" s="138">
        <f t="shared" si="11"/>
        <v>0.27272727272727271</v>
      </c>
      <c r="I171" s="138">
        <f t="shared" si="10"/>
        <v>0.54545454545454541</v>
      </c>
      <c r="J171" s="112">
        <f t="shared" si="9"/>
        <v>0.375</v>
      </c>
    </row>
    <row r="172" spans="1:10" x14ac:dyDescent="0.2">
      <c r="A172" s="134" t="s">
        <v>108</v>
      </c>
      <c r="B172" s="125" t="s">
        <v>318</v>
      </c>
      <c r="C172" s="170">
        <v>8</v>
      </c>
      <c r="D172" s="125">
        <v>15</v>
      </c>
      <c r="E172" s="125">
        <v>0</v>
      </c>
      <c r="F172" s="125">
        <v>5</v>
      </c>
      <c r="G172" s="109">
        <v>1</v>
      </c>
      <c r="H172" s="138">
        <f t="shared" si="11"/>
        <v>0</v>
      </c>
      <c r="I172" s="138">
        <f t="shared" si="10"/>
        <v>0.33333333333333331</v>
      </c>
      <c r="J172" s="112">
        <f t="shared" si="9"/>
        <v>0.125</v>
      </c>
    </row>
    <row r="173" spans="1:10" x14ac:dyDescent="0.2">
      <c r="A173" s="134" t="s">
        <v>108</v>
      </c>
      <c r="B173" s="125" t="s">
        <v>319</v>
      </c>
      <c r="C173" s="170">
        <v>8</v>
      </c>
      <c r="D173" s="125">
        <v>28</v>
      </c>
      <c r="E173" s="125">
        <v>7</v>
      </c>
      <c r="F173" s="125">
        <v>6</v>
      </c>
      <c r="G173" s="109">
        <v>8</v>
      </c>
      <c r="H173" s="138">
        <f t="shared" si="11"/>
        <v>0.25</v>
      </c>
      <c r="I173" s="138">
        <f t="shared" si="10"/>
        <v>0.21428571428571427</v>
      </c>
      <c r="J173" s="112">
        <f t="shared" si="9"/>
        <v>1</v>
      </c>
    </row>
    <row r="174" spans="1:10" x14ac:dyDescent="0.2">
      <c r="A174" s="134" t="s">
        <v>108</v>
      </c>
      <c r="B174" s="125" t="s">
        <v>320</v>
      </c>
      <c r="C174" s="170">
        <v>3</v>
      </c>
      <c r="D174" s="125">
        <v>1</v>
      </c>
      <c r="E174" s="125">
        <v>0</v>
      </c>
      <c r="F174" s="125">
        <v>1</v>
      </c>
      <c r="G174" s="109">
        <v>0</v>
      </c>
      <c r="H174" s="138">
        <f t="shared" si="11"/>
        <v>0</v>
      </c>
      <c r="I174" s="138">
        <f t="shared" si="10"/>
        <v>1</v>
      </c>
      <c r="J174" s="112">
        <f t="shared" si="9"/>
        <v>0</v>
      </c>
    </row>
    <row r="175" spans="1:10" x14ac:dyDescent="0.2">
      <c r="A175" s="134" t="s">
        <v>108</v>
      </c>
      <c r="B175" s="125" t="s">
        <v>178</v>
      </c>
      <c r="C175" s="170">
        <v>3</v>
      </c>
      <c r="D175" s="125">
        <v>3</v>
      </c>
      <c r="E175" s="125">
        <v>0</v>
      </c>
      <c r="F175" s="125">
        <v>1</v>
      </c>
      <c r="G175" s="109">
        <v>0</v>
      </c>
      <c r="H175" s="138">
        <f>IF(D175=0,0,E175/D175)</f>
        <v>0</v>
      </c>
      <c r="I175" s="138">
        <f t="shared" si="10"/>
        <v>0.33333333333333331</v>
      </c>
      <c r="J175" s="112">
        <f t="shared" si="9"/>
        <v>0</v>
      </c>
    </row>
    <row r="176" spans="1:10" x14ac:dyDescent="0.2">
      <c r="A176" s="134" t="s">
        <v>214</v>
      </c>
      <c r="B176" s="125" t="s">
        <v>256</v>
      </c>
      <c r="C176" s="170">
        <v>8</v>
      </c>
      <c r="D176" s="125">
        <v>32</v>
      </c>
      <c r="E176" s="125">
        <v>8</v>
      </c>
      <c r="F176" s="125">
        <v>19</v>
      </c>
      <c r="G176" s="109">
        <v>33</v>
      </c>
      <c r="H176" s="138">
        <f>IF(D176=0,0,E176/D176)</f>
        <v>0.25</v>
      </c>
      <c r="I176" s="138">
        <f t="shared" si="10"/>
        <v>0.59375</v>
      </c>
      <c r="J176" s="112">
        <f t="shared" si="9"/>
        <v>4.125</v>
      </c>
    </row>
    <row r="177" spans="1:10" x14ac:dyDescent="0.2">
      <c r="A177" s="134" t="s">
        <v>214</v>
      </c>
      <c r="B177" s="125" t="s">
        <v>339</v>
      </c>
      <c r="C177" s="170">
        <v>8</v>
      </c>
      <c r="D177" s="125">
        <v>30</v>
      </c>
      <c r="E177" s="125">
        <v>5</v>
      </c>
      <c r="F177" s="125">
        <v>13</v>
      </c>
      <c r="G177" s="109">
        <v>1</v>
      </c>
      <c r="H177" s="138">
        <f>IF(D177=0,0,E177/D177)</f>
        <v>0.16666666666666666</v>
      </c>
      <c r="I177" s="138">
        <f t="shared" si="10"/>
        <v>0.43333333333333335</v>
      </c>
      <c r="J177" s="112">
        <f t="shared" si="9"/>
        <v>0.125</v>
      </c>
    </row>
    <row r="178" spans="1:10" x14ac:dyDescent="0.2">
      <c r="A178" s="134" t="s">
        <v>214</v>
      </c>
      <c r="B178" s="125" t="s">
        <v>258</v>
      </c>
      <c r="C178" s="170">
        <v>8</v>
      </c>
      <c r="D178" s="125">
        <v>29</v>
      </c>
      <c r="E178" s="125">
        <v>0</v>
      </c>
      <c r="F178" s="125">
        <v>16</v>
      </c>
      <c r="G178" s="109">
        <v>5</v>
      </c>
      <c r="H178" s="138">
        <f t="shared" ref="H178:H211" si="12">IF(D178=0,0,E178/D178)</f>
        <v>0</v>
      </c>
      <c r="I178" s="138">
        <f t="shared" si="10"/>
        <v>0.55172413793103448</v>
      </c>
      <c r="J178" s="112">
        <f t="shared" si="9"/>
        <v>0.625</v>
      </c>
    </row>
    <row r="179" spans="1:10" x14ac:dyDescent="0.2">
      <c r="A179" s="134" t="s">
        <v>214</v>
      </c>
      <c r="B179" s="125" t="s">
        <v>259</v>
      </c>
      <c r="C179" s="170">
        <v>8</v>
      </c>
      <c r="D179" s="125">
        <v>26</v>
      </c>
      <c r="E179" s="125">
        <v>5</v>
      </c>
      <c r="F179" s="125">
        <v>14</v>
      </c>
      <c r="G179" s="109">
        <v>4</v>
      </c>
      <c r="H179" s="138">
        <f t="shared" si="12"/>
        <v>0.19230769230769232</v>
      </c>
      <c r="I179" s="138">
        <f t="shared" si="10"/>
        <v>0.53846153846153844</v>
      </c>
      <c r="J179" s="112">
        <f t="shared" si="9"/>
        <v>0.5</v>
      </c>
    </row>
    <row r="180" spans="1:10" x14ac:dyDescent="0.2">
      <c r="A180" s="134" t="s">
        <v>214</v>
      </c>
      <c r="B180" s="125" t="s">
        <v>376</v>
      </c>
      <c r="C180" s="170">
        <v>8</v>
      </c>
      <c r="D180" s="125">
        <v>23</v>
      </c>
      <c r="E180" s="125">
        <v>7</v>
      </c>
      <c r="F180" s="125">
        <v>11</v>
      </c>
      <c r="G180" s="109">
        <v>3</v>
      </c>
      <c r="H180" s="138">
        <f t="shared" si="12"/>
        <v>0.30434782608695654</v>
      </c>
      <c r="I180" s="138">
        <f t="shared" si="10"/>
        <v>0.47826086956521741</v>
      </c>
      <c r="J180" s="112">
        <f t="shared" si="9"/>
        <v>0.375</v>
      </c>
    </row>
    <row r="181" spans="1:10" x14ac:dyDescent="0.2">
      <c r="A181" s="134" t="s">
        <v>214</v>
      </c>
      <c r="B181" s="125" t="s">
        <v>377</v>
      </c>
      <c r="C181" s="170">
        <v>5</v>
      </c>
      <c r="D181" s="125">
        <v>16</v>
      </c>
      <c r="E181" s="125">
        <v>3</v>
      </c>
      <c r="F181" s="125">
        <v>10</v>
      </c>
      <c r="G181" s="109">
        <v>6</v>
      </c>
      <c r="H181" s="138">
        <f t="shared" si="12"/>
        <v>0.1875</v>
      </c>
      <c r="I181" s="138">
        <f t="shared" si="10"/>
        <v>0.625</v>
      </c>
      <c r="J181" s="112">
        <f t="shared" si="9"/>
        <v>1.2</v>
      </c>
    </row>
    <row r="182" spans="1:10" x14ac:dyDescent="0.2">
      <c r="A182" s="134" t="s">
        <v>214</v>
      </c>
      <c r="B182" s="125" t="s">
        <v>261</v>
      </c>
      <c r="C182" s="170">
        <v>4</v>
      </c>
      <c r="D182" s="125">
        <v>10</v>
      </c>
      <c r="E182" s="125">
        <v>3</v>
      </c>
      <c r="F182" s="125">
        <v>5</v>
      </c>
      <c r="G182" s="109">
        <v>0</v>
      </c>
      <c r="H182" s="138">
        <f t="shared" si="12"/>
        <v>0.3</v>
      </c>
      <c r="I182" s="138">
        <f t="shared" si="10"/>
        <v>0.5</v>
      </c>
      <c r="J182" s="112">
        <f t="shared" si="9"/>
        <v>0</v>
      </c>
    </row>
    <row r="183" spans="1:10" x14ac:dyDescent="0.2">
      <c r="A183" s="134" t="s">
        <v>107</v>
      </c>
      <c r="B183" s="125" t="s">
        <v>190</v>
      </c>
      <c r="C183" s="170">
        <v>8</v>
      </c>
      <c r="D183" s="125">
        <v>34</v>
      </c>
      <c r="E183" s="125">
        <v>20</v>
      </c>
      <c r="F183" s="125">
        <v>3</v>
      </c>
      <c r="G183" s="109">
        <v>16</v>
      </c>
      <c r="H183" s="138">
        <f t="shared" si="12"/>
        <v>0.58823529411764708</v>
      </c>
      <c r="I183" s="138">
        <f t="shared" si="10"/>
        <v>8.8235294117647065E-2</v>
      </c>
      <c r="J183" s="112">
        <f t="shared" si="9"/>
        <v>2</v>
      </c>
    </row>
    <row r="184" spans="1:10" x14ac:dyDescent="0.2">
      <c r="A184" s="134" t="s">
        <v>107</v>
      </c>
      <c r="B184" s="125" t="s">
        <v>186</v>
      </c>
      <c r="C184" s="170">
        <v>8</v>
      </c>
      <c r="D184" s="125">
        <v>27</v>
      </c>
      <c r="E184" s="125">
        <v>12</v>
      </c>
      <c r="F184" s="125">
        <v>6</v>
      </c>
      <c r="G184" s="109">
        <v>7</v>
      </c>
      <c r="H184" s="138">
        <f t="shared" si="12"/>
        <v>0.44444444444444442</v>
      </c>
      <c r="I184" s="138">
        <f t="shared" si="10"/>
        <v>0.22222222222222221</v>
      </c>
      <c r="J184" s="112">
        <f t="shared" si="9"/>
        <v>0.875</v>
      </c>
    </row>
    <row r="185" spans="1:10" x14ac:dyDescent="0.2">
      <c r="A185" s="134" t="s">
        <v>107</v>
      </c>
      <c r="B185" s="125" t="s">
        <v>189</v>
      </c>
      <c r="C185" s="170">
        <v>8</v>
      </c>
      <c r="D185" s="125">
        <v>28</v>
      </c>
      <c r="E185" s="125">
        <v>11</v>
      </c>
      <c r="F185" s="125">
        <v>2</v>
      </c>
      <c r="G185" s="109">
        <v>15</v>
      </c>
      <c r="H185" s="138">
        <f t="shared" si="12"/>
        <v>0.39285714285714285</v>
      </c>
      <c r="I185" s="138">
        <f t="shared" si="10"/>
        <v>7.1428571428571425E-2</v>
      </c>
      <c r="J185" s="112">
        <f t="shared" si="9"/>
        <v>1.875</v>
      </c>
    </row>
    <row r="186" spans="1:10" x14ac:dyDescent="0.2">
      <c r="A186" s="134" t="s">
        <v>107</v>
      </c>
      <c r="B186" s="125" t="s">
        <v>188</v>
      </c>
      <c r="C186" s="170">
        <v>5</v>
      </c>
      <c r="D186" s="125">
        <v>4</v>
      </c>
      <c r="E186" s="125">
        <v>0</v>
      </c>
      <c r="F186" s="125">
        <v>2</v>
      </c>
      <c r="G186" s="109">
        <v>3</v>
      </c>
      <c r="H186" s="138">
        <f t="shared" si="12"/>
        <v>0</v>
      </c>
      <c r="I186" s="138">
        <f t="shared" si="10"/>
        <v>0.5</v>
      </c>
      <c r="J186" s="112">
        <f t="shared" si="9"/>
        <v>0.6</v>
      </c>
    </row>
    <row r="187" spans="1:10" x14ac:dyDescent="0.2">
      <c r="A187" s="134" t="s">
        <v>107</v>
      </c>
      <c r="B187" s="125" t="s">
        <v>211</v>
      </c>
      <c r="C187" s="170">
        <v>6</v>
      </c>
      <c r="D187" s="125">
        <v>11</v>
      </c>
      <c r="E187" s="125">
        <v>7</v>
      </c>
      <c r="F187" s="125">
        <v>1</v>
      </c>
      <c r="G187" s="109">
        <v>6</v>
      </c>
      <c r="H187" s="138">
        <f t="shared" si="12"/>
        <v>0.63636363636363635</v>
      </c>
      <c r="I187" s="138">
        <f t="shared" si="10"/>
        <v>9.0909090909090912E-2</v>
      </c>
      <c r="J187" s="112">
        <f t="shared" si="9"/>
        <v>1</v>
      </c>
    </row>
    <row r="188" spans="1:10" x14ac:dyDescent="0.2">
      <c r="A188" s="134" t="s">
        <v>107</v>
      </c>
      <c r="B188" s="125" t="s">
        <v>340</v>
      </c>
      <c r="C188" s="170">
        <v>8</v>
      </c>
      <c r="D188" s="125">
        <v>34</v>
      </c>
      <c r="E188" s="125">
        <v>23</v>
      </c>
      <c r="F188" s="125">
        <v>1</v>
      </c>
      <c r="G188" s="109">
        <v>39</v>
      </c>
      <c r="H188" s="138">
        <f t="shared" si="12"/>
        <v>0.67647058823529416</v>
      </c>
      <c r="I188" s="138">
        <f t="shared" si="10"/>
        <v>2.9411764705882353E-2</v>
      </c>
      <c r="J188" s="112">
        <f t="shared" si="9"/>
        <v>4.875</v>
      </c>
    </row>
    <row r="189" spans="1:10" x14ac:dyDescent="0.2">
      <c r="A189" s="134" t="s">
        <v>107</v>
      </c>
      <c r="B189" s="125" t="s">
        <v>341</v>
      </c>
      <c r="C189" s="170">
        <v>7</v>
      </c>
      <c r="D189" s="125">
        <v>26</v>
      </c>
      <c r="E189" s="125">
        <v>12</v>
      </c>
      <c r="F189" s="125">
        <v>3</v>
      </c>
      <c r="G189" s="109">
        <v>0</v>
      </c>
      <c r="H189" s="138">
        <f t="shared" si="12"/>
        <v>0.46153846153846156</v>
      </c>
      <c r="I189" s="138">
        <f t="shared" si="10"/>
        <v>0.11538461538461539</v>
      </c>
      <c r="J189" s="112">
        <f t="shared" si="9"/>
        <v>0</v>
      </c>
    </row>
    <row r="190" spans="1:10" x14ac:dyDescent="0.2">
      <c r="A190" s="134" t="s">
        <v>107</v>
      </c>
      <c r="B190" s="125" t="s">
        <v>342</v>
      </c>
      <c r="C190" s="170">
        <v>5</v>
      </c>
      <c r="D190" s="125">
        <v>10</v>
      </c>
      <c r="E190" s="125">
        <v>4</v>
      </c>
      <c r="F190" s="125">
        <v>3</v>
      </c>
      <c r="G190" s="109">
        <v>4</v>
      </c>
      <c r="H190" s="138">
        <f t="shared" si="12"/>
        <v>0.4</v>
      </c>
      <c r="I190" s="138">
        <f t="shared" si="10"/>
        <v>0.3</v>
      </c>
      <c r="J190" s="112">
        <f t="shared" si="9"/>
        <v>0.8</v>
      </c>
    </row>
    <row r="191" spans="1:10" x14ac:dyDescent="0.2">
      <c r="A191" s="134" t="s">
        <v>107</v>
      </c>
      <c r="B191" s="125" t="s">
        <v>378</v>
      </c>
      <c r="C191" s="170">
        <v>7</v>
      </c>
      <c r="D191" s="125">
        <v>23</v>
      </c>
      <c r="E191" s="125">
        <v>9</v>
      </c>
      <c r="F191" s="125">
        <v>2</v>
      </c>
      <c r="G191" s="109">
        <v>0</v>
      </c>
      <c r="H191" s="138">
        <f t="shared" si="12"/>
        <v>0.39130434782608697</v>
      </c>
      <c r="I191" s="138">
        <f t="shared" si="10"/>
        <v>8.6956521739130432E-2</v>
      </c>
      <c r="J191" s="112">
        <f t="shared" si="9"/>
        <v>0</v>
      </c>
    </row>
    <row r="192" spans="1:10" x14ac:dyDescent="0.2">
      <c r="A192" s="134" t="s">
        <v>75</v>
      </c>
      <c r="B192" s="125" t="s">
        <v>69</v>
      </c>
      <c r="C192" s="170">
        <v>8</v>
      </c>
      <c r="D192" s="125">
        <v>27</v>
      </c>
      <c r="E192" s="125">
        <v>4</v>
      </c>
      <c r="F192" s="125">
        <v>12</v>
      </c>
      <c r="G192" s="109">
        <v>16</v>
      </c>
      <c r="H192" s="138">
        <f t="shared" si="12"/>
        <v>0.14814814814814814</v>
      </c>
      <c r="I192" s="138">
        <f t="shared" si="10"/>
        <v>0.44444444444444442</v>
      </c>
      <c r="J192" s="112">
        <f t="shared" si="9"/>
        <v>2</v>
      </c>
    </row>
    <row r="193" spans="1:10" x14ac:dyDescent="0.2">
      <c r="A193" s="134" t="s">
        <v>75</v>
      </c>
      <c r="B193" s="125" t="s">
        <v>379</v>
      </c>
      <c r="C193" s="170">
        <v>4</v>
      </c>
      <c r="D193" s="125">
        <v>13</v>
      </c>
      <c r="E193" s="125">
        <v>0</v>
      </c>
      <c r="F193" s="125">
        <v>13</v>
      </c>
      <c r="G193" s="109">
        <v>0</v>
      </c>
      <c r="H193" s="138">
        <f t="shared" si="12"/>
        <v>0</v>
      </c>
      <c r="I193" s="138">
        <f t="shared" si="10"/>
        <v>1</v>
      </c>
      <c r="J193" s="112">
        <f t="shared" si="9"/>
        <v>0</v>
      </c>
    </row>
    <row r="194" spans="1:10" x14ac:dyDescent="0.2">
      <c r="A194" s="134" t="s">
        <v>75</v>
      </c>
      <c r="B194" s="125" t="s">
        <v>380</v>
      </c>
      <c r="C194" s="170">
        <v>4</v>
      </c>
      <c r="D194" s="125">
        <v>7</v>
      </c>
      <c r="E194" s="125">
        <v>0</v>
      </c>
      <c r="F194" s="125">
        <v>5</v>
      </c>
      <c r="G194" s="109">
        <v>0</v>
      </c>
      <c r="H194" s="138">
        <f t="shared" si="12"/>
        <v>0</v>
      </c>
      <c r="I194" s="138">
        <f t="shared" si="10"/>
        <v>0.7142857142857143</v>
      </c>
      <c r="J194" s="112">
        <f t="shared" si="9"/>
        <v>0</v>
      </c>
    </row>
    <row r="195" spans="1:10" x14ac:dyDescent="0.2">
      <c r="A195" s="134" t="s">
        <v>75</v>
      </c>
      <c r="B195" s="125" t="s">
        <v>88</v>
      </c>
      <c r="C195" s="170">
        <v>9</v>
      </c>
      <c r="D195" s="125">
        <v>23</v>
      </c>
      <c r="E195" s="125">
        <v>2</v>
      </c>
      <c r="F195" s="125">
        <v>9</v>
      </c>
      <c r="G195" s="109">
        <v>15</v>
      </c>
      <c r="H195" s="138">
        <f t="shared" si="12"/>
        <v>8.6956521739130432E-2</v>
      </c>
      <c r="I195" s="138">
        <f t="shared" si="10"/>
        <v>0.39130434782608697</v>
      </c>
      <c r="J195" s="112">
        <f t="shared" ref="J195:J212" si="13">G195/C195</f>
        <v>1.6666666666666667</v>
      </c>
    </row>
    <row r="196" spans="1:10" x14ac:dyDescent="0.2">
      <c r="A196" s="134" t="s">
        <v>75</v>
      </c>
      <c r="B196" s="125" t="s">
        <v>322</v>
      </c>
      <c r="C196" s="170">
        <v>9</v>
      </c>
      <c r="D196" s="125">
        <v>32</v>
      </c>
      <c r="E196" s="125">
        <v>10</v>
      </c>
      <c r="F196" s="125">
        <v>16</v>
      </c>
      <c r="G196" s="109">
        <v>6</v>
      </c>
      <c r="H196" s="138">
        <f t="shared" si="12"/>
        <v>0.3125</v>
      </c>
      <c r="I196" s="138">
        <f t="shared" ref="I196:I212" si="14">IF(D196=0,0,F196/D196)</f>
        <v>0.5</v>
      </c>
      <c r="J196" s="112">
        <f t="shared" si="13"/>
        <v>0.66666666666666663</v>
      </c>
    </row>
    <row r="197" spans="1:10" x14ac:dyDescent="0.2">
      <c r="A197" s="134" t="s">
        <v>75</v>
      </c>
      <c r="B197" s="125" t="s">
        <v>323</v>
      </c>
      <c r="C197" s="170">
        <v>9</v>
      </c>
      <c r="D197" s="125">
        <v>34</v>
      </c>
      <c r="E197" s="125">
        <v>13</v>
      </c>
      <c r="F197" s="125">
        <v>14</v>
      </c>
      <c r="G197" s="109">
        <v>7</v>
      </c>
      <c r="H197" s="138">
        <f t="shared" si="12"/>
        <v>0.38235294117647056</v>
      </c>
      <c r="I197" s="138">
        <f t="shared" si="14"/>
        <v>0.41176470588235292</v>
      </c>
      <c r="J197" s="112">
        <f t="shared" si="13"/>
        <v>0.77777777777777779</v>
      </c>
    </row>
    <row r="198" spans="1:10" x14ac:dyDescent="0.2">
      <c r="A198" s="134" t="s">
        <v>75</v>
      </c>
      <c r="B198" s="125" t="s">
        <v>324</v>
      </c>
      <c r="C198" s="170">
        <v>9</v>
      </c>
      <c r="D198" s="125">
        <v>32</v>
      </c>
      <c r="E198" s="125">
        <v>4</v>
      </c>
      <c r="F198" s="125">
        <v>20</v>
      </c>
      <c r="G198" s="109">
        <v>35</v>
      </c>
      <c r="H198" s="138">
        <f t="shared" si="12"/>
        <v>0.125</v>
      </c>
      <c r="I198" s="138">
        <f t="shared" si="14"/>
        <v>0.625</v>
      </c>
      <c r="J198" s="112">
        <f t="shared" si="13"/>
        <v>3.8888888888888888</v>
      </c>
    </row>
    <row r="199" spans="1:10" x14ac:dyDescent="0.2">
      <c r="A199" s="134" t="s">
        <v>75</v>
      </c>
      <c r="B199" s="125" t="s">
        <v>325</v>
      </c>
      <c r="C199" s="170">
        <v>5</v>
      </c>
      <c r="D199" s="125">
        <v>15</v>
      </c>
      <c r="E199" s="125">
        <v>1</v>
      </c>
      <c r="F199" s="125">
        <v>6</v>
      </c>
      <c r="G199" s="109">
        <v>1</v>
      </c>
      <c r="H199" s="138">
        <f t="shared" si="12"/>
        <v>6.6666666666666666E-2</v>
      </c>
      <c r="I199" s="138">
        <f t="shared" si="14"/>
        <v>0.4</v>
      </c>
      <c r="J199" s="112">
        <f t="shared" si="13"/>
        <v>0.2</v>
      </c>
    </row>
    <row r="200" spans="1:10" x14ac:dyDescent="0.2">
      <c r="A200" s="134" t="s">
        <v>75</v>
      </c>
      <c r="B200" s="125" t="s">
        <v>326</v>
      </c>
      <c r="C200" s="170">
        <v>5</v>
      </c>
      <c r="D200" s="125">
        <v>15</v>
      </c>
      <c r="E200" s="125">
        <v>2</v>
      </c>
      <c r="F200" s="125">
        <v>5</v>
      </c>
      <c r="G200" s="109">
        <v>8</v>
      </c>
      <c r="H200" s="138">
        <f t="shared" si="12"/>
        <v>0.13333333333333333</v>
      </c>
      <c r="I200" s="138">
        <f t="shared" si="14"/>
        <v>0.33333333333333331</v>
      </c>
      <c r="J200" s="112">
        <f t="shared" si="13"/>
        <v>1.6</v>
      </c>
    </row>
    <row r="201" spans="1:10" x14ac:dyDescent="0.2">
      <c r="A201" s="134" t="s">
        <v>75</v>
      </c>
      <c r="B201" s="125" t="s">
        <v>327</v>
      </c>
      <c r="C201" s="170">
        <v>4</v>
      </c>
      <c r="D201" s="125">
        <v>7</v>
      </c>
      <c r="E201" s="125">
        <v>1</v>
      </c>
      <c r="F201" s="125">
        <v>4</v>
      </c>
      <c r="G201" s="109">
        <v>1</v>
      </c>
      <c r="H201" s="138">
        <f t="shared" si="12"/>
        <v>0.14285714285714285</v>
      </c>
      <c r="I201" s="138">
        <f t="shared" si="14"/>
        <v>0.5714285714285714</v>
      </c>
      <c r="J201" s="112">
        <f t="shared" si="13"/>
        <v>0.25</v>
      </c>
    </row>
    <row r="202" spans="1:10" x14ac:dyDescent="0.2">
      <c r="A202" s="134" t="s">
        <v>104</v>
      </c>
      <c r="B202" s="125" t="s">
        <v>130</v>
      </c>
      <c r="C202" s="170">
        <v>7</v>
      </c>
      <c r="D202" s="125">
        <v>26</v>
      </c>
      <c r="E202" s="125">
        <v>6</v>
      </c>
      <c r="F202" s="125">
        <v>6</v>
      </c>
      <c r="G202" s="109">
        <v>0</v>
      </c>
      <c r="H202" s="138">
        <f t="shared" si="12"/>
        <v>0.23076923076923078</v>
      </c>
      <c r="I202" s="138">
        <f t="shared" si="14"/>
        <v>0.23076923076923078</v>
      </c>
      <c r="J202" s="112">
        <f t="shared" si="13"/>
        <v>0</v>
      </c>
    </row>
    <row r="203" spans="1:10" x14ac:dyDescent="0.2">
      <c r="A203" s="134" t="s">
        <v>104</v>
      </c>
      <c r="B203" s="125" t="s">
        <v>131</v>
      </c>
      <c r="C203" s="170">
        <v>6</v>
      </c>
      <c r="D203" s="125">
        <v>1</v>
      </c>
      <c r="E203" s="125">
        <v>0</v>
      </c>
      <c r="F203" s="125">
        <v>1</v>
      </c>
      <c r="G203" s="109">
        <v>1</v>
      </c>
      <c r="H203" s="138">
        <f t="shared" si="12"/>
        <v>0</v>
      </c>
      <c r="I203" s="138">
        <f t="shared" si="14"/>
        <v>1</v>
      </c>
      <c r="J203" s="112">
        <f t="shared" si="13"/>
        <v>0.16666666666666666</v>
      </c>
    </row>
    <row r="204" spans="1:10" x14ac:dyDescent="0.2">
      <c r="A204" s="134" t="s">
        <v>104</v>
      </c>
      <c r="B204" s="125" t="s">
        <v>61</v>
      </c>
      <c r="C204" s="170">
        <v>7</v>
      </c>
      <c r="D204" s="125">
        <v>23</v>
      </c>
      <c r="E204" s="125">
        <v>10</v>
      </c>
      <c r="F204" s="125">
        <v>2</v>
      </c>
      <c r="G204" s="109">
        <v>9</v>
      </c>
      <c r="H204" s="138">
        <f t="shared" si="12"/>
        <v>0.43478260869565216</v>
      </c>
      <c r="I204" s="138">
        <f t="shared" si="14"/>
        <v>8.6956521739130432E-2</v>
      </c>
      <c r="J204" s="112">
        <f t="shared" si="13"/>
        <v>1.2857142857142858</v>
      </c>
    </row>
    <row r="205" spans="1:10" x14ac:dyDescent="0.2">
      <c r="A205" s="134" t="s">
        <v>104</v>
      </c>
      <c r="B205" s="125" t="s">
        <v>119</v>
      </c>
      <c r="C205" s="170">
        <v>7</v>
      </c>
      <c r="D205" s="125">
        <v>23</v>
      </c>
      <c r="E205" s="125">
        <v>5</v>
      </c>
      <c r="F205" s="125">
        <v>6</v>
      </c>
      <c r="G205" s="109">
        <v>18</v>
      </c>
      <c r="H205" s="138">
        <f t="shared" si="12"/>
        <v>0.21739130434782608</v>
      </c>
      <c r="I205" s="138">
        <f t="shared" si="14"/>
        <v>0.2608695652173913</v>
      </c>
      <c r="J205" s="112">
        <f t="shared" si="13"/>
        <v>2.5714285714285716</v>
      </c>
    </row>
    <row r="206" spans="1:10" x14ac:dyDescent="0.2">
      <c r="A206" s="134" t="s">
        <v>104</v>
      </c>
      <c r="B206" s="125" t="s">
        <v>328</v>
      </c>
      <c r="C206" s="170">
        <v>5</v>
      </c>
      <c r="D206" s="125">
        <v>9</v>
      </c>
      <c r="E206" s="125">
        <v>0</v>
      </c>
      <c r="F206" s="125">
        <v>7</v>
      </c>
      <c r="G206" s="109">
        <v>3</v>
      </c>
      <c r="H206" s="138">
        <f t="shared" si="12"/>
        <v>0</v>
      </c>
      <c r="I206" s="138">
        <f t="shared" si="14"/>
        <v>0.77777777777777779</v>
      </c>
      <c r="J206" s="112">
        <f t="shared" si="13"/>
        <v>0.6</v>
      </c>
    </row>
    <row r="207" spans="1:10" x14ac:dyDescent="0.2">
      <c r="A207" s="134" t="s">
        <v>104</v>
      </c>
      <c r="B207" s="125" t="s">
        <v>179</v>
      </c>
      <c r="C207" s="170">
        <v>7</v>
      </c>
      <c r="D207" s="125">
        <v>24</v>
      </c>
      <c r="E207" s="125">
        <v>1</v>
      </c>
      <c r="F207" s="125">
        <v>12</v>
      </c>
      <c r="G207" s="109">
        <v>19</v>
      </c>
      <c r="H207" s="138">
        <f t="shared" si="12"/>
        <v>4.1666666666666664E-2</v>
      </c>
      <c r="I207" s="138">
        <f t="shared" si="14"/>
        <v>0.5</v>
      </c>
      <c r="J207" s="112">
        <f t="shared" si="13"/>
        <v>2.7142857142857144</v>
      </c>
    </row>
    <row r="208" spans="1:10" x14ac:dyDescent="0.2">
      <c r="A208" s="134" t="s">
        <v>104</v>
      </c>
      <c r="B208" s="125" t="s">
        <v>329</v>
      </c>
      <c r="C208" s="170">
        <v>7</v>
      </c>
      <c r="D208" s="125">
        <v>21</v>
      </c>
      <c r="E208" s="125">
        <v>2</v>
      </c>
      <c r="F208" s="125">
        <v>7</v>
      </c>
      <c r="G208" s="109">
        <v>7</v>
      </c>
      <c r="H208" s="138">
        <f t="shared" si="12"/>
        <v>9.5238095238095233E-2</v>
      </c>
      <c r="I208" s="138">
        <f t="shared" si="14"/>
        <v>0.33333333333333331</v>
      </c>
      <c r="J208" s="112">
        <f t="shared" si="13"/>
        <v>1</v>
      </c>
    </row>
    <row r="209" spans="1:10" x14ac:dyDescent="0.2">
      <c r="A209" s="134" t="s">
        <v>104</v>
      </c>
      <c r="B209" s="125" t="s">
        <v>212</v>
      </c>
      <c r="C209" s="170">
        <v>7</v>
      </c>
      <c r="D209" s="125">
        <v>15</v>
      </c>
      <c r="E209" s="125">
        <v>1</v>
      </c>
      <c r="F209" s="125">
        <v>9</v>
      </c>
      <c r="G209" s="109">
        <v>3</v>
      </c>
      <c r="H209" s="138">
        <f t="shared" si="12"/>
        <v>6.6666666666666666E-2</v>
      </c>
      <c r="I209" s="138">
        <f t="shared" si="14"/>
        <v>0.6</v>
      </c>
      <c r="J209" s="112">
        <f t="shared" si="13"/>
        <v>0.42857142857142855</v>
      </c>
    </row>
    <row r="210" spans="1:10" x14ac:dyDescent="0.2">
      <c r="A210" s="134" t="s">
        <v>104</v>
      </c>
      <c r="B210" s="125" t="s">
        <v>331</v>
      </c>
      <c r="C210" s="170">
        <v>3</v>
      </c>
      <c r="D210" s="125">
        <v>3</v>
      </c>
      <c r="E210" s="125">
        <v>0</v>
      </c>
      <c r="F210" s="125">
        <v>2</v>
      </c>
      <c r="G210" s="109">
        <v>1</v>
      </c>
      <c r="H210" s="138">
        <f t="shared" si="12"/>
        <v>0</v>
      </c>
      <c r="I210" s="138">
        <f t="shared" si="14"/>
        <v>0.66666666666666663</v>
      </c>
      <c r="J210" s="112">
        <f t="shared" si="13"/>
        <v>0.33333333333333331</v>
      </c>
    </row>
    <row r="211" spans="1:10" x14ac:dyDescent="0.2">
      <c r="A211" s="134" t="s">
        <v>104</v>
      </c>
      <c r="B211" s="125" t="s">
        <v>332</v>
      </c>
      <c r="C211" s="170">
        <v>2</v>
      </c>
      <c r="D211" s="125">
        <v>2</v>
      </c>
      <c r="E211" s="125">
        <v>0</v>
      </c>
      <c r="F211" s="125">
        <v>1</v>
      </c>
      <c r="G211" s="109">
        <v>0</v>
      </c>
      <c r="H211" s="138">
        <f t="shared" si="12"/>
        <v>0</v>
      </c>
      <c r="I211" s="138">
        <f t="shared" si="14"/>
        <v>0.5</v>
      </c>
      <c r="J211" s="112">
        <f t="shared" si="13"/>
        <v>0</v>
      </c>
    </row>
    <row r="212" spans="1:10" x14ac:dyDescent="0.2">
      <c r="A212" s="134" t="s">
        <v>104</v>
      </c>
      <c r="B212" s="125" t="s">
        <v>194</v>
      </c>
      <c r="C212" s="170">
        <v>1</v>
      </c>
      <c r="D212" s="125">
        <v>1</v>
      </c>
      <c r="E212" s="125">
        <v>0</v>
      </c>
      <c r="F212" s="125">
        <v>0</v>
      </c>
      <c r="G212" s="109">
        <v>0</v>
      </c>
      <c r="H212" s="138">
        <f t="shared" ref="H212" si="15">IF(D212=0,0,E212/D212)</f>
        <v>0</v>
      </c>
      <c r="I212" s="138">
        <f t="shared" si="14"/>
        <v>0</v>
      </c>
      <c r="J212" s="112">
        <f t="shared" si="13"/>
        <v>0</v>
      </c>
    </row>
  </sheetData>
  <sheetProtection sheet="1" objects="1" scenarios="1"/>
  <phoneticPr fontId="9" type="noConversion"/>
  <printOptions horizontalCentered="1"/>
  <pageMargins left="0.5" right="0.5" top="0.75" bottom="0.75" header="0.5" footer="0.5"/>
  <pageSetup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22"/>
  <sheetViews>
    <sheetView workbookViewId="0"/>
  </sheetViews>
  <sheetFormatPr defaultRowHeight="12.75" x14ac:dyDescent="0.2"/>
  <cols>
    <col min="1" max="1" width="20.28515625" bestFit="1" customWidth="1"/>
    <col min="2" max="2" width="8.42578125" bestFit="1" customWidth="1"/>
    <col min="3" max="3" width="6.140625" bestFit="1" customWidth="1"/>
    <col min="4" max="4" width="7.5703125" bestFit="1" customWidth="1"/>
    <col min="5" max="5" width="5.5703125" bestFit="1" customWidth="1"/>
  </cols>
  <sheetData>
    <row r="1" spans="1:5" x14ac:dyDescent="0.2">
      <c r="A1" s="18"/>
      <c r="B1" s="18" t="s">
        <v>87</v>
      </c>
      <c r="C1" s="18" t="s">
        <v>36</v>
      </c>
      <c r="D1" s="18" t="s">
        <v>382</v>
      </c>
      <c r="E1" s="185"/>
    </row>
    <row r="2" spans="1:5" x14ac:dyDescent="0.2">
      <c r="A2" s="18" t="s">
        <v>36</v>
      </c>
      <c r="B2" s="18" t="s">
        <v>383</v>
      </c>
      <c r="C2" s="18" t="s">
        <v>384</v>
      </c>
      <c r="D2" s="18" t="s">
        <v>45</v>
      </c>
      <c r="E2" s="18" t="s">
        <v>385</v>
      </c>
    </row>
    <row r="3" spans="1:5" x14ac:dyDescent="0.2">
      <c r="A3" s="151" t="s">
        <v>213</v>
      </c>
      <c r="B3" s="190">
        <v>74</v>
      </c>
      <c r="C3" s="103">
        <v>48</v>
      </c>
      <c r="D3" s="98">
        <v>0.64864864864864868</v>
      </c>
      <c r="E3" s="151">
        <v>19</v>
      </c>
    </row>
    <row r="4" spans="1:5" x14ac:dyDescent="0.2">
      <c r="A4" s="151" t="s">
        <v>216</v>
      </c>
      <c r="B4" s="190">
        <v>64</v>
      </c>
      <c r="C4" s="103">
        <v>63</v>
      </c>
      <c r="D4" s="98">
        <v>0.984375</v>
      </c>
      <c r="E4" s="151">
        <v>17</v>
      </c>
    </row>
    <row r="5" spans="1:5" x14ac:dyDescent="0.2">
      <c r="A5" s="151" t="s">
        <v>73</v>
      </c>
      <c r="B5" s="190">
        <v>49</v>
      </c>
      <c r="C5" s="103">
        <v>98</v>
      </c>
      <c r="D5" s="98">
        <v>2</v>
      </c>
      <c r="E5" s="151">
        <v>3</v>
      </c>
    </row>
    <row r="6" spans="1:5" x14ac:dyDescent="0.2">
      <c r="A6" s="151" t="s">
        <v>76</v>
      </c>
      <c r="B6" s="190">
        <v>75</v>
      </c>
      <c r="C6" s="103">
        <v>96</v>
      </c>
      <c r="D6" s="98">
        <v>1.28</v>
      </c>
      <c r="E6" s="151">
        <v>10</v>
      </c>
    </row>
    <row r="7" spans="1:5" x14ac:dyDescent="0.2">
      <c r="A7" s="151" t="s">
        <v>74</v>
      </c>
      <c r="B7" s="190">
        <v>44</v>
      </c>
      <c r="C7" s="103">
        <v>83</v>
      </c>
      <c r="D7" s="98">
        <v>1.8863636363636365</v>
      </c>
      <c r="E7" s="151">
        <v>5</v>
      </c>
    </row>
    <row r="8" spans="1:5" x14ac:dyDescent="0.2">
      <c r="A8" s="151" t="s">
        <v>217</v>
      </c>
      <c r="B8" s="151">
        <v>81</v>
      </c>
      <c r="C8" s="151">
        <v>87</v>
      </c>
      <c r="D8" s="98">
        <v>1.0740740740740742</v>
      </c>
      <c r="E8" s="151">
        <v>15</v>
      </c>
    </row>
    <row r="9" spans="1:5" x14ac:dyDescent="0.2">
      <c r="A9" s="103" t="s">
        <v>80</v>
      </c>
      <c r="B9" s="190">
        <v>35</v>
      </c>
      <c r="C9" s="103">
        <v>91</v>
      </c>
      <c r="D9" s="98">
        <v>2.6</v>
      </c>
      <c r="E9" s="151">
        <v>2</v>
      </c>
    </row>
    <row r="10" spans="1:5" x14ac:dyDescent="0.2">
      <c r="A10" s="151" t="s">
        <v>79</v>
      </c>
      <c r="B10" s="190">
        <v>43</v>
      </c>
      <c r="C10" s="103">
        <v>86</v>
      </c>
      <c r="D10" s="98">
        <v>2</v>
      </c>
      <c r="E10" s="151">
        <v>3</v>
      </c>
    </row>
    <row r="11" spans="1:5" x14ac:dyDescent="0.2">
      <c r="A11" s="151" t="s">
        <v>215</v>
      </c>
      <c r="B11" s="151">
        <v>47</v>
      </c>
      <c r="C11" s="151">
        <v>75</v>
      </c>
      <c r="D11" s="98">
        <v>1.5957446808510638</v>
      </c>
      <c r="E11" s="151">
        <v>6</v>
      </c>
    </row>
    <row r="12" spans="1:5" x14ac:dyDescent="0.2">
      <c r="A12" s="151" t="s">
        <v>78</v>
      </c>
      <c r="B12" s="190">
        <v>47</v>
      </c>
      <c r="C12" s="103">
        <v>73</v>
      </c>
      <c r="D12" s="98">
        <v>1.553191489361702</v>
      </c>
      <c r="E12" s="151">
        <v>7</v>
      </c>
    </row>
    <row r="13" spans="1:5" x14ac:dyDescent="0.2">
      <c r="A13" s="151" t="s">
        <v>170</v>
      </c>
      <c r="B13" s="190">
        <v>79</v>
      </c>
      <c r="C13" s="103">
        <v>37</v>
      </c>
      <c r="D13" s="98">
        <v>0.46835443037974683</v>
      </c>
      <c r="E13" s="151">
        <v>20</v>
      </c>
    </row>
    <row r="14" spans="1:5" x14ac:dyDescent="0.2">
      <c r="A14" s="151" t="s">
        <v>169</v>
      </c>
      <c r="B14" s="190">
        <v>53</v>
      </c>
      <c r="C14" s="103">
        <v>61</v>
      </c>
      <c r="D14" s="98">
        <v>1.1509433962264151</v>
      </c>
      <c r="E14" s="151">
        <v>14</v>
      </c>
    </row>
    <row r="15" spans="1:5" x14ac:dyDescent="0.2">
      <c r="A15" s="151" t="s">
        <v>167</v>
      </c>
      <c r="B15" s="190">
        <v>64</v>
      </c>
      <c r="C15" s="103">
        <v>81</v>
      </c>
      <c r="D15" s="98">
        <v>1.265625</v>
      </c>
      <c r="E15" s="151">
        <v>12</v>
      </c>
    </row>
    <row r="16" spans="1:5" x14ac:dyDescent="0.2">
      <c r="A16" s="151" t="s">
        <v>122</v>
      </c>
      <c r="B16" s="190">
        <v>56</v>
      </c>
      <c r="C16" s="103">
        <v>59</v>
      </c>
      <c r="D16" s="98">
        <v>1.0535714285714286</v>
      </c>
      <c r="E16" s="151">
        <v>16</v>
      </c>
    </row>
    <row r="17" spans="1:5" x14ac:dyDescent="0.2">
      <c r="A17" s="151" t="s">
        <v>168</v>
      </c>
      <c r="B17" s="190">
        <v>77</v>
      </c>
      <c r="C17" s="103">
        <v>112</v>
      </c>
      <c r="D17" s="98">
        <v>1.4545454545454546</v>
      </c>
      <c r="E17" s="151">
        <v>8</v>
      </c>
    </row>
    <row r="18" spans="1:5" x14ac:dyDescent="0.2">
      <c r="A18" s="151" t="s">
        <v>108</v>
      </c>
      <c r="B18" s="190">
        <v>54</v>
      </c>
      <c r="C18" s="103">
        <v>69</v>
      </c>
      <c r="D18" s="98">
        <v>1.2777777777777777</v>
      </c>
      <c r="E18" s="151">
        <v>11</v>
      </c>
    </row>
    <row r="19" spans="1:5" x14ac:dyDescent="0.2">
      <c r="A19" s="151" t="s">
        <v>214</v>
      </c>
      <c r="B19" s="151">
        <v>73</v>
      </c>
      <c r="C19" s="151">
        <v>52</v>
      </c>
      <c r="D19" s="98">
        <v>0.71232876712328763</v>
      </c>
      <c r="E19" s="151">
        <v>18</v>
      </c>
    </row>
    <row r="20" spans="1:5" x14ac:dyDescent="0.2">
      <c r="A20" s="191" t="s">
        <v>107</v>
      </c>
      <c r="B20" s="190">
        <v>30</v>
      </c>
      <c r="C20" s="103">
        <v>90</v>
      </c>
      <c r="D20" s="98">
        <v>3</v>
      </c>
      <c r="E20" s="151">
        <v>1</v>
      </c>
    </row>
    <row r="21" spans="1:5" x14ac:dyDescent="0.2">
      <c r="A21" s="151" t="s">
        <v>75</v>
      </c>
      <c r="B21" s="190">
        <v>66</v>
      </c>
      <c r="C21" s="103">
        <v>89</v>
      </c>
      <c r="D21" s="98">
        <v>1.3484848484848484</v>
      </c>
      <c r="E21" s="151">
        <v>9</v>
      </c>
    </row>
    <row r="22" spans="1:5" x14ac:dyDescent="0.2">
      <c r="A22" s="99" t="s">
        <v>104</v>
      </c>
      <c r="B22" s="190">
        <v>51</v>
      </c>
      <c r="C22" s="103">
        <v>61</v>
      </c>
      <c r="D22" s="98">
        <v>1.196078431372549</v>
      </c>
      <c r="E22" s="151">
        <v>13</v>
      </c>
    </row>
  </sheetData>
  <sheetProtection sheet="1" objects="1" scenarios="1"/>
  <sortState ref="A3:E22">
    <sortCondition ref="A3:A22"/>
  </sortState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6"/>
  <sheetViews>
    <sheetView workbookViewId="0"/>
  </sheetViews>
  <sheetFormatPr defaultRowHeight="12.75" x14ac:dyDescent="0.2"/>
  <cols>
    <col min="2" max="2" width="14.5703125" bestFit="1" customWidth="1"/>
    <col min="3" max="3" width="22.28515625" bestFit="1" customWidth="1"/>
  </cols>
  <sheetData>
    <row r="1" spans="1:4" x14ac:dyDescent="0.2">
      <c r="A1" s="151" t="s">
        <v>386</v>
      </c>
      <c r="B1" s="151"/>
      <c r="C1" s="151"/>
      <c r="D1" s="151"/>
    </row>
    <row r="2" spans="1:4" x14ac:dyDescent="0.2">
      <c r="A2" s="41"/>
      <c r="B2" s="41"/>
      <c r="C2" s="41"/>
      <c r="D2" s="41" t="s">
        <v>35</v>
      </c>
    </row>
    <row r="3" spans="1:4" x14ac:dyDescent="0.2">
      <c r="A3" s="192" t="s">
        <v>162</v>
      </c>
      <c r="B3" s="192" t="s">
        <v>33</v>
      </c>
      <c r="C3" s="192" t="s">
        <v>36</v>
      </c>
      <c r="D3" s="192" t="s">
        <v>38</v>
      </c>
    </row>
    <row r="4" spans="1:4" x14ac:dyDescent="0.2">
      <c r="A4" s="193" t="s">
        <v>387</v>
      </c>
      <c r="B4" s="171" t="s">
        <v>275</v>
      </c>
      <c r="C4" s="171" t="s">
        <v>76</v>
      </c>
      <c r="D4" s="194">
        <v>0.75609756097560976</v>
      </c>
    </row>
    <row r="5" spans="1:4" x14ac:dyDescent="0.2">
      <c r="A5" s="184">
        <v>2</v>
      </c>
      <c r="B5" s="151" t="s">
        <v>340</v>
      </c>
      <c r="C5" s="151" t="s">
        <v>107</v>
      </c>
      <c r="D5" s="195">
        <v>0.67647058823529416</v>
      </c>
    </row>
    <row r="6" spans="1:4" x14ac:dyDescent="0.2">
      <c r="A6" s="184">
        <v>3</v>
      </c>
      <c r="B6" s="151" t="s">
        <v>71</v>
      </c>
      <c r="C6" s="151" t="s">
        <v>76</v>
      </c>
      <c r="D6" s="195">
        <v>0.65217391304347827</v>
      </c>
    </row>
    <row r="7" spans="1:4" x14ac:dyDescent="0.2">
      <c r="A7" s="184">
        <v>4</v>
      </c>
      <c r="B7" s="151" t="s">
        <v>350</v>
      </c>
      <c r="C7" s="151" t="s">
        <v>73</v>
      </c>
      <c r="D7" s="195">
        <v>0.64102564102564108</v>
      </c>
    </row>
    <row r="8" spans="1:4" x14ac:dyDescent="0.2">
      <c r="A8" s="184">
        <v>5</v>
      </c>
      <c r="B8" s="151" t="s">
        <v>361</v>
      </c>
      <c r="C8" s="151" t="s">
        <v>215</v>
      </c>
      <c r="D8" s="195">
        <v>0.63636363636363635</v>
      </c>
    </row>
    <row r="9" spans="1:4" x14ac:dyDescent="0.2">
      <c r="A9" s="184">
        <v>6</v>
      </c>
      <c r="B9" s="151" t="s">
        <v>100</v>
      </c>
      <c r="C9" s="151" t="s">
        <v>79</v>
      </c>
      <c r="D9" s="195">
        <v>0.6</v>
      </c>
    </row>
    <row r="10" spans="1:4" x14ac:dyDescent="0.2">
      <c r="A10" s="151"/>
      <c r="B10" s="151"/>
      <c r="C10" s="151"/>
      <c r="D10" s="151"/>
    </row>
    <row r="11" spans="1:4" x14ac:dyDescent="0.2">
      <c r="A11" s="151"/>
      <c r="B11" s="151"/>
      <c r="C11" s="151"/>
      <c r="D11" s="151"/>
    </row>
    <row r="12" spans="1:4" x14ac:dyDescent="0.2">
      <c r="A12" s="151" t="s">
        <v>388</v>
      </c>
      <c r="B12" s="151"/>
      <c r="C12" s="151"/>
      <c r="D12" s="151"/>
    </row>
    <row r="13" spans="1:4" x14ac:dyDescent="0.2">
      <c r="A13" s="43"/>
      <c r="B13" s="41"/>
      <c r="C13" s="41"/>
      <c r="D13" s="41"/>
    </row>
    <row r="14" spans="1:4" x14ac:dyDescent="0.2">
      <c r="A14" s="196" t="s">
        <v>162</v>
      </c>
      <c r="B14" s="192" t="s">
        <v>33</v>
      </c>
      <c r="C14" s="192" t="s">
        <v>36</v>
      </c>
      <c r="D14" s="192" t="s">
        <v>49</v>
      </c>
    </row>
    <row r="15" spans="1:4" x14ac:dyDescent="0.2">
      <c r="A15" s="193" t="s">
        <v>387</v>
      </c>
      <c r="B15" s="171" t="s">
        <v>361</v>
      </c>
      <c r="C15" s="171" t="s">
        <v>215</v>
      </c>
      <c r="D15" s="194">
        <v>6.5</v>
      </c>
    </row>
    <row r="16" spans="1:4" x14ac:dyDescent="0.2">
      <c r="A16" s="184">
        <v>2</v>
      </c>
      <c r="B16" s="151" t="s">
        <v>103</v>
      </c>
      <c r="C16" s="151" t="s">
        <v>78</v>
      </c>
      <c r="D16" s="195">
        <v>5.875</v>
      </c>
    </row>
    <row r="17" spans="1:4" x14ac:dyDescent="0.2">
      <c r="A17" s="184">
        <v>3</v>
      </c>
      <c r="B17" s="151" t="s">
        <v>347</v>
      </c>
      <c r="C17" s="151" t="s">
        <v>74</v>
      </c>
      <c r="D17" s="195">
        <v>5.125</v>
      </c>
    </row>
    <row r="18" spans="1:4" x14ac:dyDescent="0.2">
      <c r="A18" s="184">
        <v>4</v>
      </c>
      <c r="B18" s="151" t="s">
        <v>101</v>
      </c>
      <c r="C18" s="151" t="s">
        <v>108</v>
      </c>
      <c r="D18" s="195">
        <v>5</v>
      </c>
    </row>
    <row r="19" spans="1:4" x14ac:dyDescent="0.2">
      <c r="A19" s="184">
        <v>5</v>
      </c>
      <c r="B19" s="151" t="s">
        <v>340</v>
      </c>
      <c r="C19" s="151" t="s">
        <v>107</v>
      </c>
      <c r="D19" s="195">
        <v>4.875</v>
      </c>
    </row>
    <row r="20" spans="1:4" x14ac:dyDescent="0.2">
      <c r="A20" s="184">
        <v>6</v>
      </c>
      <c r="B20" s="151" t="s">
        <v>244</v>
      </c>
      <c r="C20" s="151" t="s">
        <v>73</v>
      </c>
      <c r="D20" s="195">
        <v>4.8571428571428568</v>
      </c>
    </row>
    <row r="21" spans="1:4" x14ac:dyDescent="0.2">
      <c r="A21" s="184"/>
      <c r="B21" s="151"/>
      <c r="C21" s="151"/>
      <c r="D21" s="151"/>
    </row>
    <row r="22" spans="1:4" x14ac:dyDescent="0.2">
      <c r="A22" s="151"/>
      <c r="B22" s="151"/>
      <c r="C22" s="151"/>
      <c r="D22" s="151"/>
    </row>
    <row r="23" spans="1:4" x14ac:dyDescent="0.2">
      <c r="A23" s="151" t="s">
        <v>9</v>
      </c>
      <c r="B23" s="151"/>
      <c r="C23" s="151"/>
      <c r="D23" s="151"/>
    </row>
    <row r="24" spans="1:4" x14ac:dyDescent="0.2">
      <c r="A24" s="43"/>
      <c r="B24" s="41"/>
      <c r="C24" s="41"/>
      <c r="D24" s="41"/>
    </row>
    <row r="25" spans="1:4" x14ac:dyDescent="0.2">
      <c r="A25" s="196" t="s">
        <v>162</v>
      </c>
      <c r="B25" s="192" t="s">
        <v>33</v>
      </c>
      <c r="C25" s="192" t="s">
        <v>36</v>
      </c>
      <c r="D25" s="192" t="s">
        <v>389</v>
      </c>
    </row>
    <row r="26" spans="1:4" x14ac:dyDescent="0.2">
      <c r="A26" s="193" t="s">
        <v>387</v>
      </c>
      <c r="B26" s="171" t="s">
        <v>191</v>
      </c>
      <c r="C26" s="171" t="s">
        <v>107</v>
      </c>
      <c r="D26" s="197">
        <v>0.11675126903553301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D89"/>
  <sheetViews>
    <sheetView zoomScale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7" max="27" width="12.28515625" customWidth="1"/>
  </cols>
  <sheetData>
    <row r="1" spans="1:20" ht="13.5" thickBot="1" x14ac:dyDescent="0.25">
      <c r="A1" s="1" t="s">
        <v>0</v>
      </c>
      <c r="B1" s="2" t="s">
        <v>1</v>
      </c>
      <c r="C1" s="198" t="s">
        <v>219</v>
      </c>
      <c r="D1" s="199"/>
      <c r="E1" s="200"/>
      <c r="F1" s="4">
        <v>3</v>
      </c>
      <c r="G1" s="198" t="s">
        <v>145</v>
      </c>
      <c r="H1" s="199"/>
      <c r="I1" s="200"/>
      <c r="J1" s="4">
        <v>2</v>
      </c>
      <c r="K1" s="198" t="s">
        <v>42</v>
      </c>
      <c r="L1" s="199"/>
      <c r="M1" s="200"/>
      <c r="N1" s="4">
        <v>5</v>
      </c>
      <c r="O1" s="198" t="s">
        <v>125</v>
      </c>
      <c r="P1" s="199"/>
      <c r="Q1" s="200"/>
      <c r="R1" s="4">
        <v>3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9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134</v>
      </c>
      <c r="B3" s="86" t="s">
        <v>70</v>
      </c>
      <c r="C3" s="12">
        <v>3</v>
      </c>
      <c r="D3" s="13">
        <v>2</v>
      </c>
      <c r="E3" s="13">
        <v>1</v>
      </c>
      <c r="F3" s="14">
        <v>0</v>
      </c>
      <c r="G3" s="12"/>
      <c r="H3" s="13"/>
      <c r="I3" s="13"/>
      <c r="J3" s="14"/>
      <c r="K3" s="12"/>
      <c r="L3" s="13"/>
      <c r="M3" s="13"/>
      <c r="N3" s="14"/>
      <c r="O3" s="12"/>
      <c r="P3" s="13"/>
      <c r="Q3" s="13"/>
      <c r="R3" s="14"/>
      <c r="S3" s="17"/>
      <c r="T3" s="151"/>
    </row>
    <row r="4" spans="1:20" x14ac:dyDescent="0.2">
      <c r="A4" s="83" t="s">
        <v>136</v>
      </c>
      <c r="B4" s="86" t="s">
        <v>50</v>
      </c>
      <c r="C4" s="12">
        <v>1</v>
      </c>
      <c r="D4" s="13">
        <v>1</v>
      </c>
      <c r="E4" s="13">
        <v>0</v>
      </c>
      <c r="F4" s="14">
        <v>0</v>
      </c>
      <c r="G4" s="12"/>
      <c r="H4" s="13"/>
      <c r="I4" s="13"/>
      <c r="J4" s="14"/>
      <c r="K4" s="12">
        <v>4</v>
      </c>
      <c r="L4" s="13">
        <v>3</v>
      </c>
      <c r="M4" s="13">
        <v>1</v>
      </c>
      <c r="N4" s="14">
        <v>0</v>
      </c>
      <c r="O4" s="12"/>
      <c r="P4" s="13"/>
      <c r="Q4" s="13"/>
      <c r="R4" s="14"/>
      <c r="S4" s="17"/>
      <c r="T4" s="99"/>
    </row>
    <row r="5" spans="1:20" x14ac:dyDescent="0.2">
      <c r="A5" s="83" t="s">
        <v>230</v>
      </c>
      <c r="B5" s="86" t="s">
        <v>350</v>
      </c>
      <c r="C5" s="12">
        <v>3</v>
      </c>
      <c r="D5" s="13">
        <v>3</v>
      </c>
      <c r="E5" s="13">
        <v>0</v>
      </c>
      <c r="F5" s="14">
        <v>0</v>
      </c>
      <c r="G5" s="12">
        <v>3</v>
      </c>
      <c r="H5" s="13">
        <v>3</v>
      </c>
      <c r="I5" s="13">
        <v>0</v>
      </c>
      <c r="J5" s="14">
        <v>0</v>
      </c>
      <c r="K5" s="12">
        <v>5</v>
      </c>
      <c r="L5" s="13">
        <v>3</v>
      </c>
      <c r="M5" s="13">
        <v>1</v>
      </c>
      <c r="N5" s="14">
        <v>1</v>
      </c>
      <c r="O5" s="12"/>
      <c r="P5" s="13"/>
      <c r="Q5" s="13"/>
      <c r="R5" s="14"/>
      <c r="S5" s="17"/>
      <c r="T5" s="99"/>
    </row>
    <row r="6" spans="1:20" x14ac:dyDescent="0.2">
      <c r="A6" s="83" t="s">
        <v>243</v>
      </c>
      <c r="B6" s="86" t="s">
        <v>160</v>
      </c>
      <c r="C6" s="12">
        <v>1</v>
      </c>
      <c r="D6" s="13">
        <v>0</v>
      </c>
      <c r="E6" s="13">
        <v>1</v>
      </c>
      <c r="F6" s="14">
        <v>0</v>
      </c>
      <c r="G6" s="12">
        <v>2</v>
      </c>
      <c r="H6" s="13">
        <v>1</v>
      </c>
      <c r="I6" s="13">
        <v>0</v>
      </c>
      <c r="J6" s="14">
        <v>0</v>
      </c>
      <c r="K6" s="12">
        <v>1</v>
      </c>
      <c r="L6" s="13">
        <v>0</v>
      </c>
      <c r="M6" s="13">
        <v>1</v>
      </c>
      <c r="N6" s="14">
        <v>0</v>
      </c>
      <c r="O6" s="12">
        <v>0</v>
      </c>
      <c r="P6" s="13">
        <v>0</v>
      </c>
      <c r="Q6" s="13">
        <v>0</v>
      </c>
      <c r="R6" s="14">
        <v>0</v>
      </c>
      <c r="S6" s="17" t="s">
        <v>8</v>
      </c>
      <c r="T6" s="99"/>
    </row>
    <row r="7" spans="1:20" x14ac:dyDescent="0.2">
      <c r="A7" s="83" t="s">
        <v>229</v>
      </c>
      <c r="B7" s="86" t="s">
        <v>244</v>
      </c>
      <c r="C7" s="12">
        <v>2</v>
      </c>
      <c r="D7" s="13">
        <v>2</v>
      </c>
      <c r="E7" s="13">
        <v>0</v>
      </c>
      <c r="F7" s="14">
        <v>0</v>
      </c>
      <c r="G7" s="12"/>
      <c r="H7" s="13"/>
      <c r="I7" s="13"/>
      <c r="J7" s="14"/>
      <c r="K7" s="12"/>
      <c r="L7" s="13"/>
      <c r="M7" s="13"/>
      <c r="N7" s="14"/>
      <c r="O7" s="12">
        <v>3</v>
      </c>
      <c r="P7" s="13">
        <v>1</v>
      </c>
      <c r="Q7" s="13">
        <v>1</v>
      </c>
      <c r="R7" s="14">
        <v>1</v>
      </c>
      <c r="S7" s="17"/>
      <c r="T7" s="99"/>
    </row>
    <row r="8" spans="1:20" x14ac:dyDescent="0.2">
      <c r="A8" s="83" t="s">
        <v>245</v>
      </c>
      <c r="B8" s="86" t="s">
        <v>246</v>
      </c>
      <c r="C8" s="12">
        <v>1</v>
      </c>
      <c r="D8" s="13">
        <v>0</v>
      </c>
      <c r="E8" s="13">
        <v>1</v>
      </c>
      <c r="F8" s="14">
        <v>0</v>
      </c>
      <c r="G8" s="12">
        <v>1</v>
      </c>
      <c r="H8" s="13">
        <v>0</v>
      </c>
      <c r="I8" s="13">
        <v>1</v>
      </c>
      <c r="J8" s="14">
        <v>0</v>
      </c>
      <c r="K8" s="12"/>
      <c r="L8" s="13"/>
      <c r="M8" s="13"/>
      <c r="N8" s="14"/>
      <c r="O8" s="12">
        <v>4</v>
      </c>
      <c r="P8" s="13">
        <v>1</v>
      </c>
      <c r="Q8" s="13">
        <v>1</v>
      </c>
      <c r="R8" s="14">
        <v>0</v>
      </c>
      <c r="S8" s="17"/>
      <c r="T8" s="99"/>
    </row>
    <row r="9" spans="1:20" x14ac:dyDescent="0.2">
      <c r="A9" s="83" t="s">
        <v>133</v>
      </c>
      <c r="B9" s="86" t="s">
        <v>351</v>
      </c>
      <c r="C9" s="12">
        <v>1</v>
      </c>
      <c r="D9" s="13">
        <v>1</v>
      </c>
      <c r="E9" s="13">
        <v>0</v>
      </c>
      <c r="F9" s="14">
        <v>0</v>
      </c>
      <c r="G9" s="12"/>
      <c r="H9" s="13"/>
      <c r="I9" s="13"/>
      <c r="J9" s="14"/>
      <c r="K9" s="12">
        <v>5</v>
      </c>
      <c r="L9" s="13">
        <v>2</v>
      </c>
      <c r="M9" s="13">
        <v>1</v>
      </c>
      <c r="N9" s="14">
        <v>5</v>
      </c>
      <c r="O9" s="12">
        <v>2</v>
      </c>
      <c r="P9" s="13">
        <v>1</v>
      </c>
      <c r="Q9" s="13">
        <v>1</v>
      </c>
      <c r="R9" s="14">
        <v>6</v>
      </c>
      <c r="S9" s="17"/>
      <c r="T9" s="99"/>
    </row>
    <row r="10" spans="1:20" x14ac:dyDescent="0.2">
      <c r="A10" s="83" t="s">
        <v>247</v>
      </c>
      <c r="B10" s="86" t="s">
        <v>96</v>
      </c>
      <c r="C10" s="12">
        <v>4</v>
      </c>
      <c r="D10" s="13">
        <v>4</v>
      </c>
      <c r="E10" s="13">
        <v>0</v>
      </c>
      <c r="F10" s="14">
        <v>3</v>
      </c>
      <c r="G10" s="12">
        <v>4</v>
      </c>
      <c r="H10" s="13">
        <v>3</v>
      </c>
      <c r="I10" s="13">
        <v>0</v>
      </c>
      <c r="J10" s="14">
        <v>0</v>
      </c>
      <c r="K10" s="12">
        <v>5</v>
      </c>
      <c r="L10" s="13">
        <v>3</v>
      </c>
      <c r="M10" s="13">
        <v>2</v>
      </c>
      <c r="N10" s="14">
        <v>3</v>
      </c>
      <c r="O10" s="147"/>
      <c r="P10" s="59"/>
      <c r="Q10" s="59"/>
      <c r="R10" s="14"/>
      <c r="S10" s="17"/>
      <c r="T10" s="99"/>
    </row>
    <row r="11" spans="1:20" x14ac:dyDescent="0.2">
      <c r="A11" s="83" t="s">
        <v>242</v>
      </c>
      <c r="B11" s="86" t="s">
        <v>248</v>
      </c>
      <c r="C11" s="12">
        <v>4</v>
      </c>
      <c r="D11" s="13">
        <v>1</v>
      </c>
      <c r="E11" s="13">
        <v>2</v>
      </c>
      <c r="F11" s="14">
        <v>0</v>
      </c>
      <c r="G11" s="12"/>
      <c r="H11" s="13"/>
      <c r="I11" s="13"/>
      <c r="J11" s="14"/>
      <c r="K11" s="12">
        <v>1</v>
      </c>
      <c r="L11" s="13">
        <v>0</v>
      </c>
      <c r="M11" s="13">
        <v>0</v>
      </c>
      <c r="N11" s="14">
        <v>0</v>
      </c>
      <c r="O11" s="12">
        <v>3</v>
      </c>
      <c r="P11" s="13">
        <v>2</v>
      </c>
      <c r="Q11" s="13">
        <v>0</v>
      </c>
      <c r="R11" s="14">
        <v>0</v>
      </c>
      <c r="S11" s="17"/>
      <c r="T11" s="99"/>
    </row>
    <row r="12" spans="1:20" x14ac:dyDescent="0.2">
      <c r="A12" s="83" t="s">
        <v>138</v>
      </c>
      <c r="B12" s="86" t="s">
        <v>176</v>
      </c>
      <c r="C12" s="12">
        <v>3</v>
      </c>
      <c r="D12" s="13">
        <v>0</v>
      </c>
      <c r="E12" s="13">
        <v>2</v>
      </c>
      <c r="F12" s="14">
        <v>0</v>
      </c>
      <c r="G12" s="12">
        <v>1</v>
      </c>
      <c r="H12" s="13">
        <v>1</v>
      </c>
      <c r="I12" s="13">
        <v>0</v>
      </c>
      <c r="J12" s="14">
        <v>1</v>
      </c>
      <c r="K12" s="12"/>
      <c r="L12" s="13"/>
      <c r="M12" s="13"/>
      <c r="N12" s="14"/>
      <c r="O12" s="12">
        <v>2</v>
      </c>
      <c r="P12" s="13">
        <v>0</v>
      </c>
      <c r="Q12" s="13">
        <v>2</v>
      </c>
      <c r="R12" s="14">
        <v>0</v>
      </c>
      <c r="S12" s="17"/>
      <c r="T12" s="99"/>
    </row>
    <row r="13" spans="1:20" x14ac:dyDescent="0.2">
      <c r="A13" s="83" t="s">
        <v>249</v>
      </c>
      <c r="B13" s="86" t="s">
        <v>51</v>
      </c>
      <c r="C13" s="12">
        <v>0</v>
      </c>
      <c r="D13" s="13">
        <v>0</v>
      </c>
      <c r="E13" s="13">
        <v>0</v>
      </c>
      <c r="F13" s="14">
        <v>0</v>
      </c>
      <c r="G13" s="12"/>
      <c r="H13" s="13"/>
      <c r="I13" s="13"/>
      <c r="J13" s="14"/>
      <c r="K13" s="12">
        <v>4</v>
      </c>
      <c r="L13" s="13">
        <v>1</v>
      </c>
      <c r="M13" s="13">
        <v>2</v>
      </c>
      <c r="N13" s="14">
        <v>2</v>
      </c>
      <c r="O13" s="12">
        <v>2</v>
      </c>
      <c r="P13" s="13">
        <v>1</v>
      </c>
      <c r="Q13" s="13">
        <v>1</v>
      </c>
      <c r="R13" s="14">
        <v>0</v>
      </c>
      <c r="S13" s="17"/>
      <c r="T13" s="99"/>
    </row>
    <row r="14" spans="1:20" x14ac:dyDescent="0.2">
      <c r="A14" s="83" t="s">
        <v>235</v>
      </c>
      <c r="B14" s="86" t="s">
        <v>250</v>
      </c>
      <c r="C14" s="12"/>
      <c r="D14" s="13"/>
      <c r="E14" s="13"/>
      <c r="F14" s="14"/>
      <c r="G14" s="12">
        <v>1</v>
      </c>
      <c r="H14" s="13">
        <v>0</v>
      </c>
      <c r="I14" s="13">
        <v>0</v>
      </c>
      <c r="J14" s="14">
        <v>0</v>
      </c>
      <c r="K14" s="12"/>
      <c r="L14" s="13"/>
      <c r="M14" s="13"/>
      <c r="N14" s="14"/>
      <c r="O14" s="12">
        <v>1</v>
      </c>
      <c r="P14" s="13">
        <v>0</v>
      </c>
      <c r="Q14" s="13">
        <v>0</v>
      </c>
      <c r="R14" s="14">
        <v>0</v>
      </c>
      <c r="S14" s="17"/>
      <c r="T14" s="99"/>
    </row>
    <row r="15" spans="1:20" x14ac:dyDescent="0.2">
      <c r="A15" s="83" t="s">
        <v>153</v>
      </c>
      <c r="B15" s="86" t="s">
        <v>175</v>
      </c>
      <c r="C15" s="12"/>
      <c r="D15" s="13"/>
      <c r="E15" s="13"/>
      <c r="F15" s="14"/>
      <c r="G15" s="12">
        <v>5</v>
      </c>
      <c r="H15" s="13">
        <v>3</v>
      </c>
      <c r="I15" s="13">
        <v>1</v>
      </c>
      <c r="J15" s="14">
        <v>2</v>
      </c>
      <c r="K15" s="12">
        <v>5</v>
      </c>
      <c r="L15" s="13">
        <v>3</v>
      </c>
      <c r="M15" s="13">
        <v>0</v>
      </c>
      <c r="N15" s="14">
        <v>0</v>
      </c>
      <c r="O15" s="12">
        <v>3</v>
      </c>
      <c r="P15" s="13">
        <v>1</v>
      </c>
      <c r="Q15" s="13">
        <v>2</v>
      </c>
      <c r="R15" s="14">
        <v>0</v>
      </c>
      <c r="S15" s="17"/>
      <c r="T15" s="99"/>
    </row>
    <row r="16" spans="1:20" x14ac:dyDescent="0.2">
      <c r="A16" s="83" t="s">
        <v>251</v>
      </c>
      <c r="B16" s="86" t="s">
        <v>174</v>
      </c>
      <c r="C16" s="12"/>
      <c r="D16" s="13"/>
      <c r="E16" s="13"/>
      <c r="F16" s="14"/>
      <c r="G16" s="12">
        <v>3</v>
      </c>
      <c r="H16" s="13">
        <v>2</v>
      </c>
      <c r="I16" s="13">
        <v>1</v>
      </c>
      <c r="J16" s="14">
        <v>1</v>
      </c>
      <c r="K16" s="12"/>
      <c r="L16" s="13"/>
      <c r="M16" s="13"/>
      <c r="N16" s="14"/>
      <c r="O16" s="12">
        <v>4</v>
      </c>
      <c r="P16" s="13">
        <v>4</v>
      </c>
      <c r="Q16" s="13">
        <v>0</v>
      </c>
      <c r="R16" s="14">
        <v>0</v>
      </c>
      <c r="S16" s="17" t="s">
        <v>8</v>
      </c>
      <c r="T16" s="169"/>
    </row>
    <row r="17" spans="1:24" x14ac:dyDescent="0.2">
      <c r="A17" s="83" t="s">
        <v>135</v>
      </c>
      <c r="B17" s="86" t="s">
        <v>113</v>
      </c>
      <c r="C17" s="12"/>
      <c r="D17" s="13"/>
      <c r="E17" s="13"/>
      <c r="F17" s="14"/>
      <c r="G17" s="12">
        <v>2</v>
      </c>
      <c r="H17" s="13">
        <v>0</v>
      </c>
      <c r="I17" s="13">
        <v>1</v>
      </c>
      <c r="J17" s="14">
        <v>0</v>
      </c>
      <c r="K17" s="12"/>
      <c r="L17" s="13"/>
      <c r="M17" s="13"/>
      <c r="N17" s="14"/>
      <c r="O17" s="12"/>
      <c r="P17" s="13"/>
      <c r="Q17" s="13"/>
      <c r="R17" s="14"/>
      <c r="S17" s="17"/>
      <c r="T17" s="99"/>
    </row>
    <row r="18" spans="1:24" x14ac:dyDescent="0.2">
      <c r="A18" s="83" t="s">
        <v>252</v>
      </c>
      <c r="B18" s="86" t="s">
        <v>253</v>
      </c>
      <c r="C18" s="12"/>
      <c r="D18" s="150"/>
      <c r="E18" s="150"/>
      <c r="F18" s="14"/>
      <c r="G18" s="12">
        <v>4</v>
      </c>
      <c r="H18" s="150">
        <v>2</v>
      </c>
      <c r="I18" s="150">
        <v>0</v>
      </c>
      <c r="J18" s="14">
        <v>0</v>
      </c>
      <c r="K18" s="12"/>
      <c r="L18" s="150"/>
      <c r="M18" s="150"/>
      <c r="N18" s="14"/>
      <c r="O18" s="12">
        <v>5</v>
      </c>
      <c r="P18" s="150">
        <v>3</v>
      </c>
      <c r="Q18" s="150">
        <v>1</v>
      </c>
      <c r="R18" s="14">
        <v>0</v>
      </c>
      <c r="S18" s="17"/>
      <c r="T18" s="99"/>
    </row>
    <row r="19" spans="1:24" s="151" customFormat="1" x14ac:dyDescent="0.2">
      <c r="A19" s="83" t="s">
        <v>254</v>
      </c>
      <c r="B19" s="86" t="s">
        <v>72</v>
      </c>
      <c r="C19" s="12"/>
      <c r="D19" s="150"/>
      <c r="E19" s="150"/>
      <c r="F19" s="14"/>
      <c r="G19" s="12">
        <v>2</v>
      </c>
      <c r="H19" s="150">
        <v>1</v>
      </c>
      <c r="I19" s="150">
        <v>1</v>
      </c>
      <c r="J19" s="14">
        <v>0</v>
      </c>
      <c r="K19" s="12"/>
      <c r="L19" s="150"/>
      <c r="M19" s="150"/>
      <c r="N19" s="14"/>
      <c r="O19" s="12"/>
      <c r="P19" s="150"/>
      <c r="Q19" s="150"/>
      <c r="R19" s="14"/>
      <c r="S19" s="17"/>
      <c r="T19" s="99"/>
    </row>
    <row r="20" spans="1:24" s="151" customFormat="1" x14ac:dyDescent="0.2">
      <c r="A20" s="83" t="s">
        <v>128</v>
      </c>
      <c r="B20" s="86" t="s">
        <v>65</v>
      </c>
      <c r="C20" s="12"/>
      <c r="D20" s="150"/>
      <c r="E20" s="150"/>
      <c r="F20" s="14"/>
      <c r="G20" s="12"/>
      <c r="H20" s="150"/>
      <c r="I20" s="150"/>
      <c r="J20" s="14"/>
      <c r="K20" s="12"/>
      <c r="L20" s="150"/>
      <c r="M20" s="150"/>
      <c r="N20" s="14"/>
      <c r="O20" s="12">
        <v>0</v>
      </c>
      <c r="P20" s="150">
        <v>0</v>
      </c>
      <c r="Q20" s="150">
        <v>0</v>
      </c>
      <c r="R20" s="14">
        <v>0</v>
      </c>
      <c r="S20" s="17"/>
      <c r="T20" s="99"/>
    </row>
    <row r="21" spans="1:24" s="151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  <c r="T21" s="99"/>
    </row>
    <row r="22" spans="1:24" x14ac:dyDescent="0.2">
      <c r="A22" s="18" t="s">
        <v>9</v>
      </c>
      <c r="B22" s="173" t="s">
        <v>95</v>
      </c>
      <c r="C22" s="20">
        <v>23</v>
      </c>
      <c r="D22" s="21">
        <v>14</v>
      </c>
      <c r="E22" s="21">
        <v>7</v>
      </c>
      <c r="F22" s="22">
        <v>3</v>
      </c>
      <c r="G22" s="20">
        <v>28</v>
      </c>
      <c r="H22" s="21">
        <v>16</v>
      </c>
      <c r="I22" s="21">
        <v>5</v>
      </c>
      <c r="J22" s="22">
        <v>4</v>
      </c>
      <c r="K22" s="20">
        <v>30</v>
      </c>
      <c r="L22" s="21">
        <v>15</v>
      </c>
      <c r="M22" s="21">
        <v>8</v>
      </c>
      <c r="N22" s="22">
        <v>11</v>
      </c>
      <c r="O22" s="20">
        <v>29</v>
      </c>
      <c r="P22" s="21">
        <v>14</v>
      </c>
      <c r="Q22" s="21">
        <v>9</v>
      </c>
      <c r="R22" s="22">
        <v>7</v>
      </c>
      <c r="S22" s="24"/>
      <c r="T22" s="99"/>
    </row>
    <row r="23" spans="1:24" x14ac:dyDescent="0.2">
      <c r="A23" s="18"/>
      <c r="B23" s="166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51" customFormat="1" ht="13.5" thickBot="1" x14ac:dyDescent="0.25">
      <c r="A25" s="18"/>
      <c r="B25" s="16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23</v>
      </c>
      <c r="D26" s="29">
        <f t="shared" si="0"/>
        <v>14</v>
      </c>
      <c r="E26" s="29">
        <f t="shared" si="0"/>
        <v>7</v>
      </c>
      <c r="F26" s="29">
        <f t="shared" si="0"/>
        <v>3</v>
      </c>
      <c r="G26" s="29">
        <f t="shared" si="0"/>
        <v>28</v>
      </c>
      <c r="H26" s="29">
        <f t="shared" si="0"/>
        <v>16</v>
      </c>
      <c r="I26" s="29">
        <f t="shared" si="0"/>
        <v>5</v>
      </c>
      <c r="J26" s="29">
        <f t="shared" si="0"/>
        <v>4</v>
      </c>
      <c r="K26" s="29">
        <f t="shared" si="0"/>
        <v>30</v>
      </c>
      <c r="L26" s="29">
        <f t="shared" si="0"/>
        <v>15</v>
      </c>
      <c r="M26" s="29">
        <f t="shared" si="0"/>
        <v>8</v>
      </c>
      <c r="N26" s="29">
        <f t="shared" si="0"/>
        <v>11</v>
      </c>
      <c r="O26" s="29">
        <f t="shared" si="0"/>
        <v>29</v>
      </c>
      <c r="P26" s="29">
        <f t="shared" si="0"/>
        <v>14</v>
      </c>
      <c r="Q26" s="29">
        <f t="shared" si="0"/>
        <v>9</v>
      </c>
      <c r="R26" s="29">
        <f t="shared" si="0"/>
        <v>7</v>
      </c>
      <c r="S26" s="24"/>
    </row>
    <row r="27" spans="1:24" ht="13.5" thickBot="1" x14ac:dyDescent="0.25">
      <c r="A27" s="18"/>
      <c r="B27" s="28" t="s">
        <v>11</v>
      </c>
      <c r="C27" s="30">
        <f>C26</f>
        <v>23</v>
      </c>
      <c r="D27" s="30">
        <f>D26</f>
        <v>14</v>
      </c>
      <c r="E27" s="30">
        <f>E26</f>
        <v>7</v>
      </c>
      <c r="F27" s="30">
        <f>F26</f>
        <v>3</v>
      </c>
      <c r="G27" s="30">
        <f t="shared" ref="G27:R27" si="1">SUM(C27,G26)</f>
        <v>51</v>
      </c>
      <c r="H27" s="30">
        <f t="shared" si="1"/>
        <v>30</v>
      </c>
      <c r="I27" s="30">
        <f t="shared" si="1"/>
        <v>12</v>
      </c>
      <c r="J27" s="30">
        <f t="shared" si="1"/>
        <v>7</v>
      </c>
      <c r="K27" s="30">
        <f t="shared" si="1"/>
        <v>81</v>
      </c>
      <c r="L27" s="30">
        <f t="shared" si="1"/>
        <v>45</v>
      </c>
      <c r="M27" s="30">
        <f t="shared" si="1"/>
        <v>20</v>
      </c>
      <c r="N27" s="30">
        <f t="shared" si="1"/>
        <v>18</v>
      </c>
      <c r="O27" s="31">
        <f t="shared" si="1"/>
        <v>110</v>
      </c>
      <c r="P27" s="30">
        <f t="shared" si="1"/>
        <v>59</v>
      </c>
      <c r="Q27" s="30">
        <f t="shared" si="1"/>
        <v>29</v>
      </c>
      <c r="R27" s="32">
        <f t="shared" si="1"/>
        <v>25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8" t="s">
        <v>42</v>
      </c>
      <c r="D29" s="199"/>
      <c r="E29" s="200"/>
      <c r="F29" s="4">
        <v>3</v>
      </c>
      <c r="G29" s="198" t="s">
        <v>142</v>
      </c>
      <c r="H29" s="199"/>
      <c r="I29" s="200"/>
      <c r="J29" s="4">
        <v>12</v>
      </c>
      <c r="K29" s="198" t="s">
        <v>127</v>
      </c>
      <c r="L29" s="199"/>
      <c r="M29" s="200"/>
      <c r="N29" s="4">
        <v>7</v>
      </c>
      <c r="O29" s="205" t="s">
        <v>142</v>
      </c>
      <c r="P29" s="199"/>
      <c r="Q29" s="200"/>
      <c r="R29" s="5">
        <v>9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142" t="s">
        <v>4</v>
      </c>
      <c r="H30" s="142" t="s">
        <v>5</v>
      </c>
      <c r="I30" s="142" t="s">
        <v>6</v>
      </c>
      <c r="J30" s="142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2</v>
      </c>
      <c r="B31" s="86" t="str">
        <f t="shared" si="2"/>
        <v>Lupe Perez</v>
      </c>
      <c r="C31" s="12"/>
      <c r="D31" s="13"/>
      <c r="E31" s="13"/>
      <c r="F31" s="14"/>
      <c r="G31" s="131">
        <v>6</v>
      </c>
      <c r="H31" s="132">
        <v>2</v>
      </c>
      <c r="I31" s="132">
        <v>1</v>
      </c>
      <c r="J31" s="130">
        <v>0</v>
      </c>
      <c r="K31" s="12"/>
      <c r="L31" s="13"/>
      <c r="M31" s="13"/>
      <c r="N31" s="14"/>
      <c r="O31" s="15"/>
      <c r="P31" s="13"/>
      <c r="Q31" s="13"/>
      <c r="R31" s="16"/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1</v>
      </c>
      <c r="B32" s="86" t="str">
        <f t="shared" si="2"/>
        <v>Craig Cotton</v>
      </c>
      <c r="C32" s="12">
        <v>4</v>
      </c>
      <c r="D32" s="13">
        <v>0</v>
      </c>
      <c r="E32" s="13">
        <v>1</v>
      </c>
      <c r="F32" s="14">
        <v>1</v>
      </c>
      <c r="G32" s="131"/>
      <c r="H32" s="132"/>
      <c r="I32" s="132"/>
      <c r="J32" s="130"/>
      <c r="K32" s="12">
        <v>3</v>
      </c>
      <c r="L32" s="13">
        <v>0</v>
      </c>
      <c r="M32" s="13">
        <v>1</v>
      </c>
      <c r="N32" s="14">
        <v>0</v>
      </c>
      <c r="O32" s="15">
        <v>5</v>
      </c>
      <c r="P32" s="13">
        <v>2</v>
      </c>
      <c r="Q32" s="13">
        <v>1</v>
      </c>
      <c r="R32" s="16">
        <v>0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24</v>
      </c>
      <c r="B33" s="86" t="str">
        <f t="shared" si="2"/>
        <v>Zac Arambula</v>
      </c>
      <c r="C33" s="12">
        <v>5</v>
      </c>
      <c r="D33" s="13">
        <v>4</v>
      </c>
      <c r="E33" s="13">
        <v>0</v>
      </c>
      <c r="F33" s="14">
        <v>1</v>
      </c>
      <c r="G33" s="131">
        <v>8</v>
      </c>
      <c r="H33" s="132">
        <v>5</v>
      </c>
      <c r="I33" s="132">
        <v>1</v>
      </c>
      <c r="J33" s="130">
        <v>0</v>
      </c>
      <c r="K33" s="12">
        <v>4</v>
      </c>
      <c r="L33" s="13">
        <v>2</v>
      </c>
      <c r="M33" s="13">
        <v>0</v>
      </c>
      <c r="N33" s="14">
        <v>1</v>
      </c>
      <c r="O33" s="15">
        <v>7</v>
      </c>
      <c r="P33" s="13">
        <v>4</v>
      </c>
      <c r="Q33" s="13">
        <v>1</v>
      </c>
      <c r="R33" s="16">
        <v>1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12</v>
      </c>
      <c r="B34" s="86" t="str">
        <f t="shared" si="2"/>
        <v>Robert Perez</v>
      </c>
      <c r="C34" s="12"/>
      <c r="D34" s="13"/>
      <c r="E34" s="13"/>
      <c r="F34" s="14"/>
      <c r="G34" s="131"/>
      <c r="H34" s="132"/>
      <c r="I34" s="132"/>
      <c r="J34" s="130"/>
      <c r="K34" s="12"/>
      <c r="L34" s="13"/>
      <c r="M34" s="13"/>
      <c r="N34" s="14"/>
      <c r="O34" s="15"/>
      <c r="P34" s="13"/>
      <c r="Q34" s="13"/>
      <c r="R34" s="16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10</v>
      </c>
      <c r="B35" s="86" t="str">
        <f t="shared" si="2"/>
        <v>Eric Mazariegos</v>
      </c>
      <c r="C35" s="12">
        <v>4</v>
      </c>
      <c r="D35" s="13">
        <v>0</v>
      </c>
      <c r="E35" s="13">
        <v>1</v>
      </c>
      <c r="F35" s="14">
        <v>8</v>
      </c>
      <c r="G35" s="131">
        <v>7</v>
      </c>
      <c r="H35" s="132">
        <v>3</v>
      </c>
      <c r="I35" s="132">
        <v>2</v>
      </c>
      <c r="J35" s="130">
        <v>6</v>
      </c>
      <c r="K35" s="12">
        <v>4</v>
      </c>
      <c r="L35" s="13">
        <v>1</v>
      </c>
      <c r="M35" s="13">
        <v>1</v>
      </c>
      <c r="N35" s="14">
        <v>7</v>
      </c>
      <c r="O35" s="15">
        <v>6</v>
      </c>
      <c r="P35" s="13">
        <v>3</v>
      </c>
      <c r="Q35" s="13">
        <v>0</v>
      </c>
      <c r="R35" s="16">
        <v>5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33</v>
      </c>
      <c r="B36" s="86" t="str">
        <f t="shared" si="2"/>
        <v>Dave Armstrong</v>
      </c>
      <c r="C36" s="12"/>
      <c r="D36" s="13"/>
      <c r="E36" s="13"/>
      <c r="F36" s="14"/>
      <c r="G36" s="131"/>
      <c r="H36" s="132"/>
      <c r="I36" s="132"/>
      <c r="J36" s="130"/>
      <c r="K36" s="12"/>
      <c r="L36" s="13"/>
      <c r="M36" s="13"/>
      <c r="N36" s="14"/>
      <c r="O36" s="15"/>
      <c r="P36" s="13"/>
      <c r="Q36" s="13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21</v>
      </c>
      <c r="B37" s="86" t="str">
        <f t="shared" si="2"/>
        <v>Richie Florez</v>
      </c>
      <c r="C37" s="12">
        <v>0</v>
      </c>
      <c r="D37" s="13">
        <v>0</v>
      </c>
      <c r="E37" s="13">
        <v>0</v>
      </c>
      <c r="F37" s="14">
        <v>0</v>
      </c>
      <c r="G37" s="131"/>
      <c r="H37" s="132"/>
      <c r="I37" s="132"/>
      <c r="J37" s="130"/>
      <c r="K37" s="12">
        <v>1</v>
      </c>
      <c r="L37" s="13">
        <v>0</v>
      </c>
      <c r="M37" s="13">
        <v>1</v>
      </c>
      <c r="N37" s="14">
        <v>0</v>
      </c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22</v>
      </c>
      <c r="B38" s="102" t="str">
        <f t="shared" si="2"/>
        <v>Axel Cox</v>
      </c>
      <c r="C38" s="15">
        <v>4</v>
      </c>
      <c r="D38" s="13">
        <v>1</v>
      </c>
      <c r="E38" s="13">
        <v>0</v>
      </c>
      <c r="F38" s="16">
        <v>1</v>
      </c>
      <c r="G38" s="131">
        <v>7</v>
      </c>
      <c r="H38" s="132">
        <v>6</v>
      </c>
      <c r="I38" s="132">
        <v>0</v>
      </c>
      <c r="J38" s="130">
        <v>1</v>
      </c>
      <c r="K38" s="127">
        <v>4</v>
      </c>
      <c r="L38" s="13">
        <v>2</v>
      </c>
      <c r="M38" s="13">
        <v>0</v>
      </c>
      <c r="N38" s="14">
        <v>0</v>
      </c>
      <c r="O38" s="15">
        <v>6</v>
      </c>
      <c r="P38" s="13">
        <v>1</v>
      </c>
      <c r="Q38" s="13">
        <v>1</v>
      </c>
      <c r="R38" s="16">
        <v>1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15</v>
      </c>
      <c r="B39" s="86" t="str">
        <f t="shared" si="2"/>
        <v>Andre Hicks</v>
      </c>
      <c r="C39" s="12"/>
      <c r="D39" s="13"/>
      <c r="E39" s="13"/>
      <c r="F39" s="14"/>
      <c r="G39" s="131">
        <v>1</v>
      </c>
      <c r="H39" s="132">
        <v>0</v>
      </c>
      <c r="I39" s="132">
        <v>1</v>
      </c>
      <c r="J39" s="130">
        <v>0</v>
      </c>
      <c r="K39" s="12"/>
      <c r="L39" s="13"/>
      <c r="M39" s="13"/>
      <c r="N39" s="14"/>
      <c r="O39" s="15">
        <v>1</v>
      </c>
      <c r="P39" s="13">
        <v>0</v>
      </c>
      <c r="Q39" s="13">
        <v>1</v>
      </c>
      <c r="R39" s="16">
        <v>0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25</v>
      </c>
      <c r="B40" s="86" t="str">
        <f t="shared" si="2"/>
        <v>Pam Chesser</v>
      </c>
      <c r="C40" s="12"/>
      <c r="D40" s="13"/>
      <c r="E40" s="13"/>
      <c r="F40" s="14"/>
      <c r="G40" s="131"/>
      <c r="H40" s="132"/>
      <c r="I40" s="132"/>
      <c r="J40" s="130"/>
      <c r="K40" s="12"/>
      <c r="L40" s="13"/>
      <c r="M40" s="13"/>
      <c r="N40" s="14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40</v>
      </c>
      <c r="B41" s="86" t="str">
        <f t="shared" si="2"/>
        <v>Mariano Reynoso</v>
      </c>
      <c r="C41" s="12"/>
      <c r="D41" s="13"/>
      <c r="E41" s="13"/>
      <c r="F41" s="14"/>
      <c r="G41" s="131"/>
      <c r="H41" s="132"/>
      <c r="I41" s="132"/>
      <c r="J41" s="130"/>
      <c r="K41" s="12">
        <v>0</v>
      </c>
      <c r="L41" s="13">
        <v>0</v>
      </c>
      <c r="M41" s="13">
        <v>0</v>
      </c>
      <c r="N41" s="14">
        <v>0</v>
      </c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 t="str">
        <f t="shared" si="2"/>
        <v>16</v>
      </c>
      <c r="B42" s="86" t="str">
        <f t="shared" si="2"/>
        <v>Hugo Sanchez</v>
      </c>
      <c r="C42" s="12"/>
      <c r="D42" s="13"/>
      <c r="E42" s="13"/>
      <c r="F42" s="14"/>
      <c r="G42" s="131"/>
      <c r="H42" s="132"/>
      <c r="I42" s="132"/>
      <c r="J42" s="130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 t="str">
        <f t="shared" si="2"/>
        <v>30</v>
      </c>
      <c r="B43" s="86" t="str">
        <f t="shared" si="2"/>
        <v>Brandon Chesser</v>
      </c>
      <c r="C43" s="12">
        <v>4</v>
      </c>
      <c r="D43" s="13">
        <v>2</v>
      </c>
      <c r="E43" s="13">
        <v>1</v>
      </c>
      <c r="F43" s="14">
        <v>0</v>
      </c>
      <c r="G43" s="131">
        <v>7</v>
      </c>
      <c r="H43" s="132">
        <v>5</v>
      </c>
      <c r="I43" s="132">
        <v>0</v>
      </c>
      <c r="J43" s="130">
        <v>1</v>
      </c>
      <c r="K43" s="12">
        <v>4</v>
      </c>
      <c r="L43" s="13">
        <v>0</v>
      </c>
      <c r="M43" s="13">
        <v>0</v>
      </c>
      <c r="N43" s="14">
        <v>0</v>
      </c>
      <c r="O43" s="15">
        <v>6</v>
      </c>
      <c r="P43" s="13">
        <v>4</v>
      </c>
      <c r="Q43" s="13">
        <v>1</v>
      </c>
      <c r="R43" s="16">
        <v>2</v>
      </c>
      <c r="S43" s="17"/>
      <c r="U43" s="43"/>
      <c r="V43" s="39"/>
      <c r="W43" s="39"/>
      <c r="X43" s="39"/>
    </row>
    <row r="44" spans="1:24" x14ac:dyDescent="0.2">
      <c r="A44" s="83" t="str">
        <f t="shared" si="2"/>
        <v>32</v>
      </c>
      <c r="B44" s="86" t="str">
        <f t="shared" si="2"/>
        <v>Mike Finn</v>
      </c>
      <c r="C44" s="12">
        <v>5</v>
      </c>
      <c r="D44" s="13">
        <v>1</v>
      </c>
      <c r="E44" s="13">
        <v>1</v>
      </c>
      <c r="F44" s="14">
        <v>3</v>
      </c>
      <c r="G44" s="131">
        <v>8</v>
      </c>
      <c r="H44" s="132">
        <v>5</v>
      </c>
      <c r="I44" s="132">
        <v>1</v>
      </c>
      <c r="J44" s="130">
        <v>2</v>
      </c>
      <c r="K44" s="12">
        <v>4</v>
      </c>
      <c r="L44" s="13">
        <v>1</v>
      </c>
      <c r="M44" s="13">
        <v>1</v>
      </c>
      <c r="N44" s="14">
        <v>1</v>
      </c>
      <c r="O44" s="15">
        <v>6</v>
      </c>
      <c r="P44" s="13">
        <v>5</v>
      </c>
      <c r="Q44" s="13">
        <v>0</v>
      </c>
      <c r="R44" s="16">
        <v>3</v>
      </c>
      <c r="S44" s="17" t="s">
        <v>8</v>
      </c>
      <c r="U44" s="43"/>
      <c r="V44" s="39"/>
      <c r="W44" s="39"/>
      <c r="X44" s="39"/>
    </row>
    <row r="45" spans="1:24" x14ac:dyDescent="0.2">
      <c r="A45" s="83" t="str">
        <f t="shared" si="2"/>
        <v>11</v>
      </c>
      <c r="B45" s="87" t="str">
        <f t="shared" si="2"/>
        <v>Wayne Sibson</v>
      </c>
      <c r="C45" s="12"/>
      <c r="D45" s="13"/>
      <c r="E45" s="13"/>
      <c r="F45" s="14"/>
      <c r="G45" s="127"/>
      <c r="H45" s="128"/>
      <c r="I45" s="128"/>
      <c r="J45" s="129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 t="str">
        <f t="shared" si="2"/>
        <v>63</v>
      </c>
      <c r="B46" s="86" t="str">
        <f t="shared" si="2"/>
        <v>Faith Penn</v>
      </c>
      <c r="C46" s="12"/>
      <c r="D46" s="150"/>
      <c r="E46" s="150"/>
      <c r="F46" s="14"/>
      <c r="G46" s="127"/>
      <c r="H46" s="128"/>
      <c r="I46" s="128"/>
      <c r="J46" s="129"/>
      <c r="K46" s="12"/>
      <c r="L46" s="150"/>
      <c r="M46" s="150"/>
      <c r="N46" s="14"/>
      <c r="O46" s="15"/>
      <c r="P46" s="150"/>
      <c r="Q46" s="150"/>
      <c r="R46" s="14"/>
      <c r="S46" s="17"/>
      <c r="U46" s="43"/>
      <c r="V46" s="39"/>
      <c r="W46" s="39"/>
      <c r="X46" s="39"/>
    </row>
    <row r="47" spans="1:24" s="151" customFormat="1" x14ac:dyDescent="0.2">
      <c r="A47" s="83" t="str">
        <f t="shared" si="2"/>
        <v>3</v>
      </c>
      <c r="B47" s="86" t="str">
        <f t="shared" si="2"/>
        <v>John Bancroft</v>
      </c>
      <c r="C47" s="12"/>
      <c r="D47" s="150"/>
      <c r="E47" s="150"/>
      <c r="F47" s="14"/>
      <c r="G47" s="127"/>
      <c r="H47" s="128"/>
      <c r="I47" s="128"/>
      <c r="J47" s="129"/>
      <c r="K47" s="12"/>
      <c r="L47" s="150"/>
      <c r="M47" s="150"/>
      <c r="N47" s="14"/>
      <c r="O47" s="15"/>
      <c r="P47" s="150"/>
      <c r="Q47" s="150"/>
      <c r="R47" s="14"/>
      <c r="S47" s="17"/>
      <c r="U47" s="43"/>
      <c r="V47" s="39"/>
      <c r="W47" s="39"/>
      <c r="X47" s="39"/>
    </row>
    <row r="48" spans="1:24" s="151" customFormat="1" x14ac:dyDescent="0.2">
      <c r="A48" s="83" t="str">
        <f t="shared" si="2"/>
        <v>9</v>
      </c>
      <c r="B48" s="86" t="str">
        <f t="shared" si="2"/>
        <v>Danny Foppiano</v>
      </c>
      <c r="C48" s="12"/>
      <c r="D48" s="150"/>
      <c r="E48" s="150"/>
      <c r="F48" s="14"/>
      <c r="G48" s="127">
        <v>0</v>
      </c>
      <c r="H48" s="128">
        <v>0</v>
      </c>
      <c r="I48" s="128">
        <v>0</v>
      </c>
      <c r="J48" s="129">
        <v>2</v>
      </c>
      <c r="K48" s="12">
        <v>0</v>
      </c>
      <c r="L48" s="150">
        <v>0</v>
      </c>
      <c r="M48" s="150">
        <v>0</v>
      </c>
      <c r="N48" s="14">
        <v>4</v>
      </c>
      <c r="O48" s="15">
        <v>0</v>
      </c>
      <c r="P48" s="150">
        <v>0</v>
      </c>
      <c r="Q48" s="150">
        <v>0</v>
      </c>
      <c r="R48" s="14">
        <v>5</v>
      </c>
      <c r="S48" s="17"/>
      <c r="U48" s="43"/>
      <c r="V48" s="39"/>
      <c r="W48" s="39"/>
      <c r="X48" s="39"/>
    </row>
    <row r="49" spans="1:30" s="151" customFormat="1" ht="13.5" thickBot="1" x14ac:dyDescent="0.25">
      <c r="A49" s="83"/>
      <c r="B49" s="115"/>
      <c r="C49" s="116"/>
      <c r="D49" s="117"/>
      <c r="E49" s="117"/>
      <c r="F49" s="118"/>
      <c r="G49" s="153"/>
      <c r="H49" s="154"/>
      <c r="I49" s="154"/>
      <c r="J49" s="155"/>
      <c r="K49" s="116"/>
      <c r="L49" s="117"/>
      <c r="M49" s="117"/>
      <c r="N49" s="118"/>
      <c r="O49" s="156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Kevin Sibson</v>
      </c>
      <c r="C50" s="20">
        <v>26</v>
      </c>
      <c r="D50" s="21">
        <v>8</v>
      </c>
      <c r="E50" s="21">
        <v>4</v>
      </c>
      <c r="F50" s="22">
        <v>14</v>
      </c>
      <c r="G50" s="143">
        <v>44</v>
      </c>
      <c r="H50" s="144">
        <v>26</v>
      </c>
      <c r="I50" s="144">
        <v>6</v>
      </c>
      <c r="J50" s="145">
        <v>12</v>
      </c>
      <c r="K50" s="20">
        <v>24</v>
      </c>
      <c r="L50" s="21">
        <v>6</v>
      </c>
      <c r="M50" s="21">
        <v>4</v>
      </c>
      <c r="N50" s="22">
        <v>13</v>
      </c>
      <c r="O50" s="20">
        <v>37</v>
      </c>
      <c r="P50" s="21">
        <v>19</v>
      </c>
      <c r="Q50" s="21">
        <v>5</v>
      </c>
      <c r="R50" s="23">
        <v>17</v>
      </c>
      <c r="S50" s="24"/>
      <c r="U50" s="39"/>
      <c r="V50" s="39"/>
      <c r="W50" s="39"/>
      <c r="X50" s="39"/>
    </row>
    <row r="51" spans="1:30" x14ac:dyDescent="0.2">
      <c r="A51" s="18"/>
      <c r="B51" s="16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99"/>
      <c r="W51" s="99"/>
      <c r="X51" s="99"/>
    </row>
    <row r="52" spans="1:30" x14ac:dyDescent="0.2">
      <c r="A52" s="18"/>
      <c r="B52" s="16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99"/>
      <c r="W52" s="99"/>
      <c r="X52" s="99"/>
    </row>
    <row r="53" spans="1:30" s="151" customFormat="1" ht="13.5" thickBot="1" x14ac:dyDescent="0.25">
      <c r="A53" s="18"/>
      <c r="B53" s="16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99"/>
      <c r="W53" s="99"/>
      <c r="X53" s="99"/>
    </row>
    <row r="54" spans="1:30" ht="13.5" thickBot="1" x14ac:dyDescent="0.25">
      <c r="A54" s="18"/>
      <c r="B54" s="28" t="s">
        <v>10</v>
      </c>
      <c r="C54" s="29">
        <f t="shared" ref="C54:R54" si="3">SUM(C31:C48)</f>
        <v>26</v>
      </c>
      <c r="D54" s="29">
        <f t="shared" si="3"/>
        <v>8</v>
      </c>
      <c r="E54" s="29">
        <f t="shared" si="3"/>
        <v>4</v>
      </c>
      <c r="F54" s="29">
        <f t="shared" si="3"/>
        <v>14</v>
      </c>
      <c r="G54" s="29">
        <f t="shared" si="3"/>
        <v>44</v>
      </c>
      <c r="H54" s="29">
        <f t="shared" si="3"/>
        <v>26</v>
      </c>
      <c r="I54" s="29">
        <f t="shared" si="3"/>
        <v>6</v>
      </c>
      <c r="J54" s="29">
        <f t="shared" si="3"/>
        <v>12</v>
      </c>
      <c r="K54" s="29">
        <f t="shared" si="3"/>
        <v>24</v>
      </c>
      <c r="L54" s="29">
        <f t="shared" si="3"/>
        <v>6</v>
      </c>
      <c r="M54" s="29">
        <f t="shared" si="3"/>
        <v>4</v>
      </c>
      <c r="N54" s="29">
        <f t="shared" si="3"/>
        <v>13</v>
      </c>
      <c r="O54" s="29">
        <f t="shared" si="3"/>
        <v>37</v>
      </c>
      <c r="P54" s="29">
        <f t="shared" si="3"/>
        <v>19</v>
      </c>
      <c r="Q54" s="29">
        <f t="shared" si="3"/>
        <v>5</v>
      </c>
      <c r="R54" s="29">
        <f t="shared" si="3"/>
        <v>17</v>
      </c>
      <c r="S54" s="24"/>
      <c r="U54" s="39"/>
      <c r="V54" s="99"/>
      <c r="W54" s="99"/>
      <c r="X54" s="99"/>
    </row>
    <row r="55" spans="1:30" ht="13.5" thickBot="1" x14ac:dyDescent="0.25">
      <c r="A55" s="18"/>
      <c r="B55" s="28" t="s">
        <v>11</v>
      </c>
      <c r="C55" s="30">
        <f>SUM(O27,C54)</f>
        <v>136</v>
      </c>
      <c r="D55" s="30">
        <f>SUM(P27,D54)</f>
        <v>67</v>
      </c>
      <c r="E55" s="30">
        <f>SUM(Q27,E54)</f>
        <v>33</v>
      </c>
      <c r="F55" s="30">
        <f>SUM(R27,F54)</f>
        <v>39</v>
      </c>
      <c r="G55" s="30">
        <f t="shared" ref="G55:R55" si="4">SUM(C55,G54)</f>
        <v>180</v>
      </c>
      <c r="H55" s="30">
        <f t="shared" si="4"/>
        <v>93</v>
      </c>
      <c r="I55" s="30">
        <f t="shared" si="4"/>
        <v>39</v>
      </c>
      <c r="J55" s="30">
        <f t="shared" si="4"/>
        <v>51</v>
      </c>
      <c r="K55" s="30">
        <f t="shared" si="4"/>
        <v>204</v>
      </c>
      <c r="L55" s="30">
        <f t="shared" si="4"/>
        <v>99</v>
      </c>
      <c r="M55" s="30">
        <f t="shared" si="4"/>
        <v>43</v>
      </c>
      <c r="N55" s="30">
        <f t="shared" si="4"/>
        <v>64</v>
      </c>
      <c r="O55" s="31">
        <f t="shared" si="4"/>
        <v>241</v>
      </c>
      <c r="P55" s="30">
        <f t="shared" si="4"/>
        <v>118</v>
      </c>
      <c r="Q55" s="30">
        <f t="shared" si="4"/>
        <v>48</v>
      </c>
      <c r="R55" s="32">
        <f t="shared" si="4"/>
        <v>81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8" t="s">
        <v>127</v>
      </c>
      <c r="D57" s="199"/>
      <c r="E57" s="200"/>
      <c r="F57" s="49">
        <v>5</v>
      </c>
      <c r="G57" s="198"/>
      <c r="H57" s="199"/>
      <c r="I57" s="200"/>
      <c r="J57" s="49"/>
      <c r="K57" s="198"/>
      <c r="L57" s="199"/>
      <c r="M57" s="204"/>
      <c r="N57" s="50"/>
      <c r="O57" s="51" t="s">
        <v>14</v>
      </c>
      <c r="P57" s="52"/>
      <c r="Q57" s="4"/>
      <c r="R57" s="53">
        <f>SUM(F1,J1,N1,R1,F29,J29,N29,R29,F57,J57,N57)</f>
        <v>49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390</v>
      </c>
      <c r="AB58" s="57" t="s">
        <v>34</v>
      </c>
      <c r="AC58" s="57" t="s">
        <v>22</v>
      </c>
      <c r="AD58" s="104" t="s">
        <v>46</v>
      </c>
    </row>
    <row r="59" spans="1:30" ht="13.5" thickTop="1" x14ac:dyDescent="0.2">
      <c r="A59" s="83" t="str">
        <f t="shared" ref="A59:A76" si="5">A3</f>
        <v>2</v>
      </c>
      <c r="B59" s="86" t="str">
        <f t="shared" ref="B59:B76" si="6">B31</f>
        <v>Lupe Perez</v>
      </c>
      <c r="C59" s="12">
        <v>3</v>
      </c>
      <c r="D59" s="13">
        <v>0</v>
      </c>
      <c r="E59" s="13">
        <v>0</v>
      </c>
      <c r="F59" s="14">
        <v>2</v>
      </c>
      <c r="G59" s="12"/>
      <c r="H59" s="13"/>
      <c r="I59" s="13"/>
      <c r="J59" s="14"/>
      <c r="K59" s="12"/>
      <c r="L59" s="13"/>
      <c r="M59" s="13"/>
      <c r="N59" s="14"/>
      <c r="O59" s="58">
        <f t="shared" ref="O59" si="7">SUM(C3,G3,K3,O3,C31,G31,K31,O31,C59,G59,K59)</f>
        <v>12</v>
      </c>
      <c r="P59" s="88">
        <f t="shared" ref="P59" si="8">SUM(D3,H3,L3,P3,D31,H31,L31,P31,D59,H59,L59)</f>
        <v>4</v>
      </c>
      <c r="Q59" s="88">
        <f t="shared" ref="Q59" si="9">SUM(E3,I3,M3,Q3,E31,I31,M31,Q31,E59,I59,M59)</f>
        <v>2</v>
      </c>
      <c r="R59" s="89">
        <f t="shared" ref="R59" si="10">SUM(F3,J3,N3,R3,F31,J31,N31,R31,F59,J59,N59)</f>
        <v>2</v>
      </c>
      <c r="S59" s="84">
        <f>IF(O59=0,0,AVERAGE(P59/O59))</f>
        <v>0.33333333333333331</v>
      </c>
      <c r="U59" s="100" t="s">
        <v>134</v>
      </c>
      <c r="V59" s="86" t="s">
        <v>70</v>
      </c>
      <c r="W59" s="59">
        <v>2</v>
      </c>
      <c r="X59" s="59">
        <v>2</v>
      </c>
      <c r="Y59" s="60">
        <v>0.33333333333333331</v>
      </c>
      <c r="Z59" s="60" t="s">
        <v>164</v>
      </c>
      <c r="AA59" s="60">
        <v>0.66666666666666663</v>
      </c>
      <c r="AB59" s="60" t="s">
        <v>161</v>
      </c>
      <c r="AC59" s="59">
        <v>3</v>
      </c>
      <c r="AD59" s="105">
        <v>0.2</v>
      </c>
    </row>
    <row r="60" spans="1:30" x14ac:dyDescent="0.2">
      <c r="A60" s="83" t="str">
        <f t="shared" si="5"/>
        <v>1</v>
      </c>
      <c r="B60" s="86" t="str">
        <f t="shared" si="6"/>
        <v>Craig Cotton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O76" si="11">SUM(C4,G4,K4,O4,C32,G32,K32,O32,C60,G60,K60)</f>
        <v>17</v>
      </c>
      <c r="P60" s="56">
        <f t="shared" ref="P60:P76" si="12">SUM(D4,H4,L4,P4,D32,H32,L32,P32,D60,H60,L60)</f>
        <v>6</v>
      </c>
      <c r="Q60" s="56">
        <f t="shared" ref="Q60:Q76" si="13">SUM(E4,I4,M4,Q4,E32,I32,M32,Q32,E60,I60,M60)</f>
        <v>4</v>
      </c>
      <c r="R60" s="91">
        <f t="shared" ref="R60:R76" si="14">SUM(F4,J4,N4,R4,F32,J32,N32,R32,F60,J60,N60)</f>
        <v>1</v>
      </c>
      <c r="S60" s="85">
        <f t="shared" ref="S60:S76" si="15">IF(O60=0,0,AVERAGE(P60/O60))</f>
        <v>0.35294117647058826</v>
      </c>
      <c r="U60" s="43" t="s">
        <v>136</v>
      </c>
      <c r="V60" s="86" t="s">
        <v>50</v>
      </c>
      <c r="W60" s="59">
        <v>1</v>
      </c>
      <c r="X60" s="59">
        <v>1</v>
      </c>
      <c r="Y60" s="60">
        <v>0.35294117647058826</v>
      </c>
      <c r="Z60" s="60" t="s">
        <v>164</v>
      </c>
      <c r="AA60" s="60">
        <v>0.2</v>
      </c>
      <c r="AB60" s="60" t="s">
        <v>114</v>
      </c>
      <c r="AC60" s="59">
        <v>5</v>
      </c>
      <c r="AD60" s="105">
        <v>0.3</v>
      </c>
    </row>
    <row r="61" spans="1:30" x14ac:dyDescent="0.2">
      <c r="A61" s="83" t="str">
        <f t="shared" si="5"/>
        <v>24</v>
      </c>
      <c r="B61" s="86" t="str">
        <f t="shared" si="6"/>
        <v>Zac Arambula</v>
      </c>
      <c r="C61" s="12">
        <v>4</v>
      </c>
      <c r="D61" s="13">
        <v>1</v>
      </c>
      <c r="E61" s="13">
        <v>0</v>
      </c>
      <c r="F61" s="14">
        <v>0</v>
      </c>
      <c r="G61" s="12"/>
      <c r="H61" s="13"/>
      <c r="I61" s="13"/>
      <c r="J61" s="14"/>
      <c r="K61" s="12"/>
      <c r="L61" s="13"/>
      <c r="M61" s="13"/>
      <c r="N61" s="14"/>
      <c r="O61" s="90">
        <f t="shared" si="11"/>
        <v>39</v>
      </c>
      <c r="P61" s="56">
        <f t="shared" si="12"/>
        <v>25</v>
      </c>
      <c r="Q61" s="56">
        <f t="shared" si="13"/>
        <v>3</v>
      </c>
      <c r="R61" s="91">
        <f t="shared" si="14"/>
        <v>4</v>
      </c>
      <c r="S61" s="85">
        <f t="shared" si="15"/>
        <v>0.64102564102564108</v>
      </c>
      <c r="U61" s="43" t="s">
        <v>230</v>
      </c>
      <c r="V61" s="86" t="s">
        <v>350</v>
      </c>
      <c r="W61" s="59">
        <v>4</v>
      </c>
      <c r="X61" s="59">
        <v>4</v>
      </c>
      <c r="Y61" s="60">
        <v>0.64102564102564108</v>
      </c>
      <c r="Z61" s="60" t="s">
        <v>114</v>
      </c>
      <c r="AA61" s="60">
        <v>0.5</v>
      </c>
      <c r="AB61" s="60" t="s">
        <v>114</v>
      </c>
      <c r="AC61" s="59">
        <v>8</v>
      </c>
      <c r="AD61" s="105">
        <v>0.64102564102564108</v>
      </c>
    </row>
    <row r="62" spans="1:30" x14ac:dyDescent="0.2">
      <c r="A62" s="83" t="str">
        <f t="shared" si="5"/>
        <v>12</v>
      </c>
      <c r="B62" s="86" t="str">
        <f t="shared" si="6"/>
        <v>Robert Perez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si="11"/>
        <v>4</v>
      </c>
      <c r="P62" s="56">
        <f t="shared" si="12"/>
        <v>1</v>
      </c>
      <c r="Q62" s="56">
        <f t="shared" si="13"/>
        <v>2</v>
      </c>
      <c r="R62" s="91">
        <f t="shared" si="14"/>
        <v>0</v>
      </c>
      <c r="S62" s="85">
        <f t="shared" si="15"/>
        <v>0.25</v>
      </c>
      <c r="U62" s="43" t="s">
        <v>243</v>
      </c>
      <c r="V62" s="86" t="s">
        <v>160</v>
      </c>
      <c r="W62" s="59">
        <v>0</v>
      </c>
      <c r="X62" s="59" t="s">
        <v>391</v>
      </c>
      <c r="Y62" s="60">
        <v>0.25</v>
      </c>
      <c r="Z62" s="60" t="s">
        <v>164</v>
      </c>
      <c r="AA62" s="60">
        <v>0</v>
      </c>
      <c r="AB62" s="60" t="s">
        <v>114</v>
      </c>
      <c r="AC62" s="59">
        <v>4</v>
      </c>
      <c r="AD62" s="105">
        <v>0.05</v>
      </c>
    </row>
    <row r="63" spans="1:30" x14ac:dyDescent="0.2">
      <c r="A63" s="83" t="str">
        <f t="shared" si="5"/>
        <v>10</v>
      </c>
      <c r="B63" s="86" t="str">
        <f t="shared" si="6"/>
        <v>Eric Mazariegos</v>
      </c>
      <c r="C63" s="12">
        <v>3</v>
      </c>
      <c r="D63" s="13">
        <v>0</v>
      </c>
      <c r="E63" s="13">
        <v>0</v>
      </c>
      <c r="F63" s="14">
        <v>7</v>
      </c>
      <c r="G63" s="12"/>
      <c r="H63" s="13"/>
      <c r="I63" s="13"/>
      <c r="J63" s="14"/>
      <c r="K63" s="12"/>
      <c r="L63" s="13"/>
      <c r="M63" s="13"/>
      <c r="N63" s="14"/>
      <c r="O63" s="90">
        <f t="shared" si="11"/>
        <v>29</v>
      </c>
      <c r="P63" s="56">
        <f t="shared" si="12"/>
        <v>10</v>
      </c>
      <c r="Q63" s="56">
        <f t="shared" si="13"/>
        <v>5</v>
      </c>
      <c r="R63" s="91">
        <f t="shared" si="14"/>
        <v>34</v>
      </c>
      <c r="S63" s="85">
        <f t="shared" si="15"/>
        <v>0.34482758620689657</v>
      </c>
      <c r="U63" s="43" t="s">
        <v>229</v>
      </c>
      <c r="V63" s="86" t="s">
        <v>244</v>
      </c>
      <c r="W63" s="59">
        <v>34</v>
      </c>
      <c r="X63" s="59">
        <v>34</v>
      </c>
      <c r="Y63" s="60">
        <v>0.34482758620689657</v>
      </c>
      <c r="Z63" s="60" t="s">
        <v>114</v>
      </c>
      <c r="AA63" s="60">
        <v>4.8571428571428568</v>
      </c>
      <c r="AB63" s="60" t="s">
        <v>114</v>
      </c>
      <c r="AC63" s="59">
        <v>7</v>
      </c>
      <c r="AD63" s="105">
        <v>0.34482758620689657</v>
      </c>
    </row>
    <row r="64" spans="1:30" x14ac:dyDescent="0.2">
      <c r="A64" s="83" t="str">
        <f t="shared" si="5"/>
        <v>33</v>
      </c>
      <c r="B64" s="86" t="str">
        <f t="shared" si="6"/>
        <v>Dave Armstrong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si="11"/>
        <v>6</v>
      </c>
      <c r="P64" s="56">
        <f t="shared" si="12"/>
        <v>1</v>
      </c>
      <c r="Q64" s="56">
        <f t="shared" si="13"/>
        <v>3</v>
      </c>
      <c r="R64" s="91">
        <f t="shared" si="14"/>
        <v>0</v>
      </c>
      <c r="S64" s="85">
        <f t="shared" si="15"/>
        <v>0.16666666666666666</v>
      </c>
      <c r="U64" s="43" t="s">
        <v>245</v>
      </c>
      <c r="V64" s="86" t="s">
        <v>246</v>
      </c>
      <c r="W64" s="59">
        <v>0</v>
      </c>
      <c r="X64" s="59" t="s">
        <v>391</v>
      </c>
      <c r="Y64" s="60">
        <v>0.16666666666666666</v>
      </c>
      <c r="Z64" s="60" t="s">
        <v>164</v>
      </c>
      <c r="AA64" s="60">
        <v>0</v>
      </c>
      <c r="AB64" s="60" t="s">
        <v>161</v>
      </c>
      <c r="AC64" s="59">
        <v>3</v>
      </c>
      <c r="AD64" s="105">
        <v>0.05</v>
      </c>
    </row>
    <row r="65" spans="1:30" x14ac:dyDescent="0.2">
      <c r="A65" s="83" t="str">
        <f t="shared" si="5"/>
        <v>21</v>
      </c>
      <c r="B65" s="86" t="str">
        <f t="shared" si="6"/>
        <v>Richie Florez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si="11"/>
        <v>9</v>
      </c>
      <c r="P65" s="56">
        <f t="shared" si="12"/>
        <v>4</v>
      </c>
      <c r="Q65" s="56">
        <f t="shared" si="13"/>
        <v>3</v>
      </c>
      <c r="R65" s="91">
        <f t="shared" si="14"/>
        <v>11</v>
      </c>
      <c r="S65" s="85">
        <f t="shared" si="15"/>
        <v>0.44444444444444442</v>
      </c>
      <c r="U65" s="43" t="s">
        <v>133</v>
      </c>
      <c r="V65" s="86" t="s">
        <v>351</v>
      </c>
      <c r="W65" s="59">
        <v>11</v>
      </c>
      <c r="X65" s="59">
        <v>11</v>
      </c>
      <c r="Y65" s="60">
        <v>0.44444444444444442</v>
      </c>
      <c r="Z65" s="60" t="s">
        <v>164</v>
      </c>
      <c r="AA65" s="60">
        <v>2.2000000000000002</v>
      </c>
      <c r="AB65" s="60" t="s">
        <v>114</v>
      </c>
      <c r="AC65" s="59">
        <v>5</v>
      </c>
      <c r="AD65" s="105">
        <v>0.2</v>
      </c>
    </row>
    <row r="66" spans="1:30" x14ac:dyDescent="0.2">
      <c r="A66" s="83" t="str">
        <f t="shared" si="5"/>
        <v>22</v>
      </c>
      <c r="B66" s="86" t="str">
        <f t="shared" si="6"/>
        <v>Axel Cox</v>
      </c>
      <c r="C66" s="12">
        <v>3</v>
      </c>
      <c r="D66" s="13">
        <v>0</v>
      </c>
      <c r="E66" s="13">
        <v>0</v>
      </c>
      <c r="F66" s="14">
        <v>0</v>
      </c>
      <c r="G66" s="12"/>
      <c r="H66" s="13"/>
      <c r="I66" s="13"/>
      <c r="J66" s="14"/>
      <c r="K66" s="12"/>
      <c r="L66" s="13"/>
      <c r="M66" s="13"/>
      <c r="N66" s="14"/>
      <c r="O66" s="90">
        <f t="shared" si="11"/>
        <v>37</v>
      </c>
      <c r="P66" s="56">
        <f t="shared" si="12"/>
        <v>20</v>
      </c>
      <c r="Q66" s="56">
        <f t="shared" si="13"/>
        <v>3</v>
      </c>
      <c r="R66" s="91">
        <f t="shared" si="14"/>
        <v>9</v>
      </c>
      <c r="S66" s="85">
        <f t="shared" si="15"/>
        <v>0.54054054054054057</v>
      </c>
      <c r="U66" s="43" t="s">
        <v>247</v>
      </c>
      <c r="V66" s="86" t="s">
        <v>96</v>
      </c>
      <c r="W66" s="59">
        <v>9</v>
      </c>
      <c r="X66" s="59">
        <v>9</v>
      </c>
      <c r="Y66" s="60">
        <v>0.54054054054054057</v>
      </c>
      <c r="Z66" s="60" t="s">
        <v>114</v>
      </c>
      <c r="AA66" s="60">
        <v>1.125</v>
      </c>
      <c r="AB66" s="60" t="s">
        <v>114</v>
      </c>
      <c r="AC66" s="59">
        <v>8</v>
      </c>
      <c r="AD66" s="105">
        <v>0.54054054054054057</v>
      </c>
    </row>
    <row r="67" spans="1:30" x14ac:dyDescent="0.2">
      <c r="A67" s="83" t="str">
        <f t="shared" si="5"/>
        <v>15</v>
      </c>
      <c r="B67" s="86" t="str">
        <f t="shared" si="6"/>
        <v>Andre Hicks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si="11"/>
        <v>10</v>
      </c>
      <c r="P67" s="56">
        <f t="shared" si="12"/>
        <v>3</v>
      </c>
      <c r="Q67" s="56">
        <f t="shared" si="13"/>
        <v>4</v>
      </c>
      <c r="R67" s="91">
        <f t="shared" si="14"/>
        <v>0</v>
      </c>
      <c r="S67" s="85">
        <f t="shared" si="15"/>
        <v>0.3</v>
      </c>
      <c r="U67" s="43" t="s">
        <v>242</v>
      </c>
      <c r="V67" s="86" t="s">
        <v>248</v>
      </c>
      <c r="W67" s="59">
        <v>0</v>
      </c>
      <c r="X67" s="59" t="s">
        <v>391</v>
      </c>
      <c r="Y67" s="60">
        <v>0.3</v>
      </c>
      <c r="Z67" s="60" t="s">
        <v>164</v>
      </c>
      <c r="AA67" s="60">
        <v>0</v>
      </c>
      <c r="AB67" s="60" t="s">
        <v>114</v>
      </c>
      <c r="AC67" s="59">
        <v>5</v>
      </c>
      <c r="AD67" s="105">
        <v>0.15</v>
      </c>
    </row>
    <row r="68" spans="1:30" x14ac:dyDescent="0.2">
      <c r="A68" s="83" t="str">
        <f t="shared" si="5"/>
        <v>25</v>
      </c>
      <c r="B68" s="86" t="str">
        <f t="shared" si="6"/>
        <v>Pam Chesser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si="11"/>
        <v>6</v>
      </c>
      <c r="P68" s="56">
        <f t="shared" si="12"/>
        <v>1</v>
      </c>
      <c r="Q68" s="56">
        <f t="shared" si="13"/>
        <v>4</v>
      </c>
      <c r="R68" s="91">
        <f t="shared" si="14"/>
        <v>1</v>
      </c>
      <c r="S68" s="85">
        <f t="shared" si="15"/>
        <v>0.16666666666666666</v>
      </c>
      <c r="U68" s="43" t="s">
        <v>138</v>
      </c>
      <c r="V68" s="86" t="s">
        <v>176</v>
      </c>
      <c r="W68" s="59">
        <v>1</v>
      </c>
      <c r="X68" s="59">
        <v>1</v>
      </c>
      <c r="Y68" s="60">
        <v>0.16666666666666666</v>
      </c>
      <c r="Z68" s="60" t="s">
        <v>164</v>
      </c>
      <c r="AA68" s="60">
        <v>0.33333333333333331</v>
      </c>
      <c r="AB68" s="60" t="s">
        <v>161</v>
      </c>
      <c r="AC68" s="59">
        <v>3</v>
      </c>
      <c r="AD68" s="105">
        <v>0.05</v>
      </c>
    </row>
    <row r="69" spans="1:30" x14ac:dyDescent="0.2">
      <c r="A69" s="83" t="str">
        <f t="shared" si="5"/>
        <v>40</v>
      </c>
      <c r="B69" s="86" t="str">
        <f t="shared" si="6"/>
        <v>Mariano Reynoso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si="11"/>
        <v>6</v>
      </c>
      <c r="P69" s="56">
        <f t="shared" si="12"/>
        <v>2</v>
      </c>
      <c r="Q69" s="56">
        <f t="shared" si="13"/>
        <v>3</v>
      </c>
      <c r="R69" s="91">
        <f t="shared" si="14"/>
        <v>2</v>
      </c>
      <c r="S69" s="85">
        <f t="shared" si="15"/>
        <v>0.33333333333333331</v>
      </c>
      <c r="U69" s="43" t="s">
        <v>249</v>
      </c>
      <c r="V69" s="86" t="s">
        <v>51</v>
      </c>
      <c r="W69" s="59">
        <v>2</v>
      </c>
      <c r="X69" s="59">
        <v>2</v>
      </c>
      <c r="Y69" s="60">
        <v>0.33333333333333331</v>
      </c>
      <c r="Z69" s="60" t="s">
        <v>164</v>
      </c>
      <c r="AA69" s="60">
        <v>0.5</v>
      </c>
      <c r="AB69" s="60" t="s">
        <v>114</v>
      </c>
      <c r="AC69" s="59">
        <v>4</v>
      </c>
      <c r="AD69" s="105">
        <v>0.1</v>
      </c>
    </row>
    <row r="70" spans="1:30" x14ac:dyDescent="0.2">
      <c r="A70" s="83" t="str">
        <f t="shared" si="5"/>
        <v>16</v>
      </c>
      <c r="B70" s="86" t="str">
        <f t="shared" si="6"/>
        <v>Hugo Sanchez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si="11"/>
        <v>2</v>
      </c>
      <c r="P70" s="93">
        <f t="shared" si="12"/>
        <v>0</v>
      </c>
      <c r="Q70" s="93">
        <f t="shared" si="13"/>
        <v>0</v>
      </c>
      <c r="R70" s="94">
        <f t="shared" si="14"/>
        <v>0</v>
      </c>
      <c r="S70" s="85">
        <f t="shared" si="15"/>
        <v>0</v>
      </c>
      <c r="U70" s="43" t="s">
        <v>235</v>
      </c>
      <c r="V70" s="86" t="s">
        <v>250</v>
      </c>
      <c r="W70" s="59">
        <v>0</v>
      </c>
      <c r="X70" s="59" t="s">
        <v>391</v>
      </c>
      <c r="Y70" s="60">
        <v>0</v>
      </c>
      <c r="Z70" s="60" t="s">
        <v>164</v>
      </c>
      <c r="AA70" s="60">
        <v>0</v>
      </c>
      <c r="AB70" s="60" t="s">
        <v>161</v>
      </c>
      <c r="AC70" s="59">
        <v>2</v>
      </c>
      <c r="AD70" s="105">
        <v>0</v>
      </c>
    </row>
    <row r="71" spans="1:30" x14ac:dyDescent="0.2">
      <c r="A71" s="83" t="str">
        <f t="shared" si="5"/>
        <v>30</v>
      </c>
      <c r="B71" s="86" t="str">
        <f t="shared" si="6"/>
        <v>Brandon Chesser</v>
      </c>
      <c r="C71" s="12">
        <v>3</v>
      </c>
      <c r="D71" s="13">
        <v>1</v>
      </c>
      <c r="E71" s="13">
        <v>0</v>
      </c>
      <c r="F71" s="14">
        <v>0</v>
      </c>
      <c r="G71" s="12"/>
      <c r="H71" s="13"/>
      <c r="I71" s="13"/>
      <c r="J71" s="14"/>
      <c r="K71" s="12"/>
      <c r="L71" s="13"/>
      <c r="M71" s="13"/>
      <c r="N71" s="16"/>
      <c r="O71" s="90">
        <f t="shared" si="11"/>
        <v>37</v>
      </c>
      <c r="P71" s="56">
        <f t="shared" si="12"/>
        <v>19</v>
      </c>
      <c r="Q71" s="56">
        <f t="shared" si="13"/>
        <v>5</v>
      </c>
      <c r="R71" s="91">
        <f t="shared" si="14"/>
        <v>5</v>
      </c>
      <c r="S71" s="85">
        <f t="shared" si="15"/>
        <v>0.51351351351351349</v>
      </c>
      <c r="U71" s="43" t="s">
        <v>153</v>
      </c>
      <c r="V71" s="86" t="s">
        <v>175</v>
      </c>
      <c r="W71" s="59">
        <v>5</v>
      </c>
      <c r="X71" s="59">
        <v>5</v>
      </c>
      <c r="Y71" s="60">
        <v>0.51351351351351349</v>
      </c>
      <c r="Z71" s="60" t="s">
        <v>114</v>
      </c>
      <c r="AA71" s="60">
        <v>0.625</v>
      </c>
      <c r="AB71" s="60" t="s">
        <v>114</v>
      </c>
      <c r="AC71" s="59">
        <v>8</v>
      </c>
      <c r="AD71" s="105">
        <v>0.51351351351351349</v>
      </c>
    </row>
    <row r="72" spans="1:30" x14ac:dyDescent="0.2">
      <c r="A72" s="83" t="str">
        <f t="shared" si="5"/>
        <v>32</v>
      </c>
      <c r="B72" s="86" t="str">
        <f t="shared" si="6"/>
        <v>Mike Finn</v>
      </c>
      <c r="C72" s="12">
        <v>4</v>
      </c>
      <c r="D72" s="13">
        <v>0</v>
      </c>
      <c r="E72" s="13">
        <v>1</v>
      </c>
      <c r="F72" s="14">
        <v>4</v>
      </c>
      <c r="G72" s="12"/>
      <c r="H72" s="13"/>
      <c r="I72" s="13"/>
      <c r="J72" s="14"/>
      <c r="K72" s="12"/>
      <c r="L72" s="13"/>
      <c r="M72" s="13"/>
      <c r="N72" s="16"/>
      <c r="O72" s="90">
        <f t="shared" si="11"/>
        <v>34</v>
      </c>
      <c r="P72" s="56">
        <f t="shared" si="12"/>
        <v>18</v>
      </c>
      <c r="Q72" s="56">
        <f t="shared" si="13"/>
        <v>5</v>
      </c>
      <c r="R72" s="91">
        <f t="shared" si="14"/>
        <v>14</v>
      </c>
      <c r="S72" s="85">
        <f t="shared" si="15"/>
        <v>0.52941176470588236</v>
      </c>
      <c r="U72" s="43" t="s">
        <v>251</v>
      </c>
      <c r="V72" s="86" t="s">
        <v>174</v>
      </c>
      <c r="W72" s="59">
        <v>14</v>
      </c>
      <c r="X72" s="59">
        <v>14</v>
      </c>
      <c r="Y72" s="60">
        <v>0.52941176470588236</v>
      </c>
      <c r="Z72" s="60" t="s">
        <v>114</v>
      </c>
      <c r="AA72" s="60">
        <v>2</v>
      </c>
      <c r="AB72" s="60" t="s">
        <v>114</v>
      </c>
      <c r="AC72" s="59">
        <v>7</v>
      </c>
      <c r="AD72" s="105">
        <v>0.52941176470588236</v>
      </c>
    </row>
    <row r="73" spans="1:30" x14ac:dyDescent="0.2">
      <c r="A73" s="83" t="str">
        <f t="shared" si="5"/>
        <v>11</v>
      </c>
      <c r="B73" s="86" t="str">
        <f t="shared" si="6"/>
        <v>Wayne Sibson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si="11"/>
        <v>2</v>
      </c>
      <c r="P73" s="56">
        <f t="shared" si="12"/>
        <v>0</v>
      </c>
      <c r="Q73" s="56">
        <f t="shared" si="13"/>
        <v>1</v>
      </c>
      <c r="R73" s="91">
        <f t="shared" si="14"/>
        <v>0</v>
      </c>
      <c r="S73" s="85">
        <f t="shared" si="15"/>
        <v>0</v>
      </c>
      <c r="U73" s="43" t="s">
        <v>135</v>
      </c>
      <c r="V73" s="86" t="s">
        <v>113</v>
      </c>
      <c r="W73" s="59">
        <v>0</v>
      </c>
      <c r="X73" s="59" t="s">
        <v>391</v>
      </c>
      <c r="Y73" s="60">
        <v>0</v>
      </c>
      <c r="Z73" s="60" t="s">
        <v>164</v>
      </c>
      <c r="AA73" s="60">
        <v>0</v>
      </c>
      <c r="AB73" s="60" t="s">
        <v>161</v>
      </c>
      <c r="AC73" s="59">
        <v>1</v>
      </c>
      <c r="AD73" s="105">
        <v>0</v>
      </c>
    </row>
    <row r="74" spans="1:30" x14ac:dyDescent="0.2">
      <c r="A74" s="83" t="str">
        <f t="shared" si="5"/>
        <v>63</v>
      </c>
      <c r="B74" s="86" t="str">
        <f t="shared" si="6"/>
        <v>Faith Penn</v>
      </c>
      <c r="C74" s="157"/>
      <c r="D74" s="158"/>
      <c r="E74" s="158"/>
      <c r="F74" s="159"/>
      <c r="G74" s="157"/>
      <c r="H74" s="158"/>
      <c r="I74" s="158"/>
      <c r="J74" s="159"/>
      <c r="K74" s="157"/>
      <c r="L74" s="158"/>
      <c r="M74" s="158"/>
      <c r="N74" s="159"/>
      <c r="O74" s="90">
        <f t="shared" si="11"/>
        <v>9</v>
      </c>
      <c r="P74" s="56">
        <f t="shared" si="12"/>
        <v>5</v>
      </c>
      <c r="Q74" s="56">
        <f t="shared" si="13"/>
        <v>1</v>
      </c>
      <c r="R74" s="91">
        <f t="shared" si="14"/>
        <v>0</v>
      </c>
      <c r="S74" s="85">
        <f t="shared" si="15"/>
        <v>0.55555555555555558</v>
      </c>
      <c r="U74" s="43" t="s">
        <v>252</v>
      </c>
      <c r="V74" s="86" t="s">
        <v>253</v>
      </c>
      <c r="W74" s="59">
        <v>0</v>
      </c>
      <c r="X74" s="59" t="s">
        <v>391</v>
      </c>
      <c r="Y74" s="60">
        <v>0.55555555555555558</v>
      </c>
      <c r="Z74" s="60" t="s">
        <v>164</v>
      </c>
      <c r="AA74" s="60">
        <v>0</v>
      </c>
      <c r="AB74" s="60" t="s">
        <v>161</v>
      </c>
      <c r="AC74" s="59">
        <v>2</v>
      </c>
      <c r="AD74" s="105">
        <v>0.25</v>
      </c>
    </row>
    <row r="75" spans="1:30" s="151" customFormat="1" x14ac:dyDescent="0.2">
      <c r="A75" s="83" t="str">
        <f t="shared" si="5"/>
        <v>3</v>
      </c>
      <c r="B75" s="86" t="str">
        <f t="shared" si="6"/>
        <v>John Bancroft</v>
      </c>
      <c r="C75" s="12"/>
      <c r="D75" s="150"/>
      <c r="E75" s="150"/>
      <c r="F75" s="14"/>
      <c r="G75" s="12"/>
      <c r="H75" s="150"/>
      <c r="I75" s="150"/>
      <c r="J75" s="14"/>
      <c r="K75" s="12"/>
      <c r="L75" s="150"/>
      <c r="M75" s="150"/>
      <c r="N75" s="16"/>
      <c r="O75" s="90">
        <f t="shared" si="11"/>
        <v>2</v>
      </c>
      <c r="P75" s="56">
        <f t="shared" si="12"/>
        <v>1</v>
      </c>
      <c r="Q75" s="56">
        <f t="shared" si="13"/>
        <v>1</v>
      </c>
      <c r="R75" s="91">
        <f t="shared" si="14"/>
        <v>0</v>
      </c>
      <c r="S75" s="85">
        <f t="shared" si="15"/>
        <v>0.5</v>
      </c>
      <c r="U75" s="43" t="s">
        <v>254</v>
      </c>
      <c r="V75" s="86" t="s">
        <v>72</v>
      </c>
      <c r="W75" s="59">
        <v>0</v>
      </c>
      <c r="X75" s="59" t="s">
        <v>391</v>
      </c>
      <c r="Y75" s="60">
        <v>0.5</v>
      </c>
      <c r="Z75" s="60" t="s">
        <v>164</v>
      </c>
      <c r="AA75" s="60">
        <v>0</v>
      </c>
      <c r="AB75" s="60" t="s">
        <v>161</v>
      </c>
      <c r="AC75" s="59">
        <v>1</v>
      </c>
      <c r="AD75" s="105">
        <v>0.05</v>
      </c>
    </row>
    <row r="76" spans="1:30" s="151" customFormat="1" x14ac:dyDescent="0.2">
      <c r="A76" s="83" t="str">
        <f t="shared" si="5"/>
        <v>9</v>
      </c>
      <c r="B76" s="86" t="str">
        <f t="shared" si="6"/>
        <v>Danny Foppiano</v>
      </c>
      <c r="C76" s="12">
        <v>0</v>
      </c>
      <c r="D76" s="150">
        <v>0</v>
      </c>
      <c r="E76" s="150">
        <v>0</v>
      </c>
      <c r="F76" s="14">
        <v>4</v>
      </c>
      <c r="G76" s="12"/>
      <c r="H76" s="150"/>
      <c r="I76" s="150"/>
      <c r="J76" s="14"/>
      <c r="K76" s="12"/>
      <c r="L76" s="150"/>
      <c r="M76" s="150"/>
      <c r="N76" s="16"/>
      <c r="O76" s="90">
        <f t="shared" si="11"/>
        <v>0</v>
      </c>
      <c r="P76" s="56">
        <f t="shared" si="12"/>
        <v>0</v>
      </c>
      <c r="Q76" s="56">
        <f t="shared" si="13"/>
        <v>0</v>
      </c>
      <c r="R76" s="91">
        <f t="shared" si="14"/>
        <v>15</v>
      </c>
      <c r="S76" s="85">
        <f t="shared" si="15"/>
        <v>0</v>
      </c>
      <c r="U76" s="43" t="s">
        <v>128</v>
      </c>
      <c r="V76" s="86" t="s">
        <v>65</v>
      </c>
      <c r="W76" s="59">
        <v>15</v>
      </c>
      <c r="X76" s="59">
        <v>15</v>
      </c>
      <c r="Y76" s="60">
        <v>0</v>
      </c>
      <c r="Z76" s="60" t="s">
        <v>164</v>
      </c>
      <c r="AA76" s="60">
        <v>3</v>
      </c>
      <c r="AB76" s="60" t="s">
        <v>114</v>
      </c>
      <c r="AC76" s="59">
        <v>5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Kevin Sibson</v>
      </c>
      <c r="C78" s="20">
        <v>20</v>
      </c>
      <c r="D78" s="21">
        <v>2</v>
      </c>
      <c r="E78" s="21">
        <v>1</v>
      </c>
      <c r="F78" s="22">
        <v>17</v>
      </c>
      <c r="G78" s="64"/>
      <c r="H78" s="65"/>
      <c r="I78" s="65"/>
      <c r="J78" s="66"/>
      <c r="K78" s="64"/>
      <c r="L78" s="65"/>
      <c r="M78" s="65"/>
      <c r="N78" s="66"/>
      <c r="O78" s="32">
        <f t="shared" ref="O78:Q81" si="16">SUM(C22,G22,K22,O22,C50,G50,K50,O50,C78,G78,K78)</f>
        <v>261</v>
      </c>
      <c r="P78" s="21">
        <f t="shared" si="16"/>
        <v>120</v>
      </c>
      <c r="Q78" s="162">
        <f t="shared" si="16"/>
        <v>49</v>
      </c>
      <c r="R78" s="161"/>
      <c r="S78" s="163">
        <f>SUM(Q78/O78)</f>
        <v>0.18773946360153257</v>
      </c>
      <c r="V78" s="56" t="s">
        <v>23</v>
      </c>
      <c r="W78" s="59">
        <v>98</v>
      </c>
      <c r="X78" s="59">
        <v>98</v>
      </c>
      <c r="Y78" s="61"/>
      <c r="Z78" s="61"/>
      <c r="AA78" s="61"/>
      <c r="AB78" s="61"/>
      <c r="AC78" s="62"/>
    </row>
    <row r="79" spans="1:30" x14ac:dyDescent="0.2">
      <c r="A79" s="11"/>
      <c r="B79" s="16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16"/>
        <v>0</v>
      </c>
      <c r="P79" s="56">
        <f t="shared" si="16"/>
        <v>0</v>
      </c>
      <c r="Q79" s="56">
        <f t="shared" si="16"/>
        <v>0</v>
      </c>
      <c r="R79" s="91"/>
      <c r="S79" s="164" t="e">
        <f>SUM(Q79/O79)</f>
        <v>#DIV/0!</v>
      </c>
      <c r="V79" s="67" t="s">
        <v>24</v>
      </c>
      <c r="W79" s="62"/>
      <c r="X79" s="62"/>
      <c r="Y79" s="68">
        <v>0.64102564102564108</v>
      </c>
      <c r="Z79" s="68"/>
      <c r="AA79" s="68">
        <v>4.8571428571428568</v>
      </c>
      <c r="AB79" s="68"/>
      <c r="AC79" s="62"/>
    </row>
    <row r="80" spans="1:30" x14ac:dyDescent="0.2">
      <c r="A80" s="11"/>
      <c r="B80" s="160">
        <f>B52</f>
        <v>0</v>
      </c>
      <c r="C80" s="12"/>
      <c r="D80" s="150"/>
      <c r="E80" s="150"/>
      <c r="F80" s="14"/>
      <c r="G80" s="12"/>
      <c r="H80" s="150"/>
      <c r="I80" s="150"/>
      <c r="J80" s="14"/>
      <c r="K80" s="12"/>
      <c r="L80" s="150"/>
      <c r="M80" s="150"/>
      <c r="N80" s="14"/>
      <c r="O80" s="90">
        <f t="shared" si="16"/>
        <v>0</v>
      </c>
      <c r="P80" s="56">
        <f t="shared" si="16"/>
        <v>0</v>
      </c>
      <c r="Q80" s="56">
        <f t="shared" si="16"/>
        <v>0</v>
      </c>
      <c r="R80" s="91"/>
      <c r="S80" s="16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51" customFormat="1" ht="13.5" thickBot="1" x14ac:dyDescent="0.25">
      <c r="A81" s="179"/>
      <c r="B81" s="160">
        <f>B53</f>
        <v>0</v>
      </c>
      <c r="C81" s="181"/>
      <c r="D81" s="182"/>
      <c r="E81" s="182"/>
      <c r="F81" s="183"/>
      <c r="G81" s="181"/>
      <c r="H81" s="182"/>
      <c r="I81" s="182"/>
      <c r="J81" s="183"/>
      <c r="K81" s="181"/>
      <c r="L81" s="182"/>
      <c r="M81" s="182"/>
      <c r="N81" s="183"/>
      <c r="O81" s="25">
        <f t="shared" si="16"/>
        <v>0</v>
      </c>
      <c r="P81" s="26">
        <f t="shared" si="16"/>
        <v>0</v>
      </c>
      <c r="Q81" s="26">
        <f t="shared" si="16"/>
        <v>0</v>
      </c>
      <c r="R81" s="27"/>
      <c r="S81" s="165" t="e">
        <f>SUM(Q81/O81)</f>
        <v>#DIV/0!</v>
      </c>
      <c r="V81" s="67"/>
      <c r="W81" s="180"/>
      <c r="X81" s="180"/>
      <c r="Y81" s="68"/>
      <c r="Z81" s="68"/>
      <c r="AA81" s="68"/>
      <c r="AB81" s="68"/>
      <c r="AC81" s="180"/>
    </row>
    <row r="82" spans="1:29" ht="13.5" thickBot="1" x14ac:dyDescent="0.25">
      <c r="A82" s="18"/>
      <c r="B82" s="28" t="s">
        <v>10</v>
      </c>
      <c r="C82" s="29">
        <f t="shared" ref="C82:R82" si="17">SUM(C59:C76)</f>
        <v>20</v>
      </c>
      <c r="D82" s="29">
        <f t="shared" si="17"/>
        <v>2</v>
      </c>
      <c r="E82" s="29">
        <f t="shared" si="17"/>
        <v>1</v>
      </c>
      <c r="F82" s="29">
        <f t="shared" si="17"/>
        <v>17</v>
      </c>
      <c r="G82" s="29">
        <f t="shared" si="17"/>
        <v>0</v>
      </c>
      <c r="H82" s="29">
        <f t="shared" si="17"/>
        <v>0</v>
      </c>
      <c r="I82" s="29">
        <f t="shared" si="17"/>
        <v>0</v>
      </c>
      <c r="J82" s="29">
        <f t="shared" si="17"/>
        <v>0</v>
      </c>
      <c r="K82" s="29">
        <f t="shared" si="17"/>
        <v>0</v>
      </c>
      <c r="L82" s="29">
        <f t="shared" si="17"/>
        <v>0</v>
      </c>
      <c r="M82" s="29">
        <f t="shared" si="17"/>
        <v>0</v>
      </c>
      <c r="N82" s="29">
        <f t="shared" si="17"/>
        <v>0</v>
      </c>
      <c r="O82" s="29">
        <f t="shared" si="17"/>
        <v>261</v>
      </c>
      <c r="P82" s="29">
        <f t="shared" si="17"/>
        <v>120</v>
      </c>
      <c r="Q82" s="29">
        <f t="shared" si="17"/>
        <v>49</v>
      </c>
      <c r="R82" s="29">
        <f t="shared" si="17"/>
        <v>98</v>
      </c>
      <c r="S82" s="69">
        <f>AVERAGE(P82/O82)</f>
        <v>0.45977011494252873</v>
      </c>
      <c r="V82" s="139"/>
      <c r="W82" s="139"/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261</v>
      </c>
      <c r="D83" s="29">
        <f>SUM(P55,D82)</f>
        <v>120</v>
      </c>
      <c r="E83" s="29">
        <f>SUM(Q55,E82)</f>
        <v>49</v>
      </c>
      <c r="F83" s="29">
        <f>SUM(R55,F82)</f>
        <v>98</v>
      </c>
      <c r="G83" s="29">
        <f t="shared" ref="G83:M83" si="18">SUM(C83,G82)</f>
        <v>261</v>
      </c>
      <c r="H83" s="29">
        <f t="shared" si="18"/>
        <v>120</v>
      </c>
      <c r="I83" s="29">
        <f t="shared" si="18"/>
        <v>49</v>
      </c>
      <c r="J83" s="29">
        <f t="shared" si="18"/>
        <v>98</v>
      </c>
      <c r="K83" s="29">
        <f t="shared" si="18"/>
        <v>261</v>
      </c>
      <c r="L83" s="29">
        <f t="shared" si="18"/>
        <v>120</v>
      </c>
      <c r="M83" s="29">
        <f t="shared" si="18"/>
        <v>49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0.43396226415094341</v>
      </c>
      <c r="V84" s="201" t="s">
        <v>25</v>
      </c>
      <c r="W84" s="202"/>
      <c r="X84" s="203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2.6734693877551021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8</v>
      </c>
      <c r="E86" s="73" t="s">
        <v>32</v>
      </c>
      <c r="V86" s="77" t="s">
        <v>29</v>
      </c>
      <c r="W86" s="61" t="s">
        <v>95</v>
      </c>
      <c r="X86" s="79">
        <v>0.8122605363984674</v>
      </c>
      <c r="Y86" s="62" t="s">
        <v>114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67" t="e">
        <v>#DIV/0!</v>
      </c>
      <c r="Y87" s="62" t="s">
        <v>165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7" t="e">
        <v>#DIV/0!</v>
      </c>
      <c r="Y88" s="62" t="s">
        <v>165</v>
      </c>
    </row>
    <row r="89" spans="1:29" x14ac:dyDescent="0.2">
      <c r="V89" s="80" t="s">
        <v>29</v>
      </c>
      <c r="W89" s="81">
        <v>0</v>
      </c>
      <c r="X89" s="82" t="e">
        <v>#DIV/0!</v>
      </c>
      <c r="Y89" s="180" t="s">
        <v>165</v>
      </c>
    </row>
  </sheetData>
  <sheetProtection sheet="1" objects="1" scenarios="1"/>
  <sortState ref="T30:T41">
    <sortCondition ref="T30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108" priority="5" stopIfTrue="1" operator="equal">
      <formula>$Y$79</formula>
    </cfRule>
  </conditionalFormatting>
  <conditionalFormatting sqref="AA59:AB74 AA77:AB77">
    <cfRule type="cellIs" dxfId="107" priority="6" stopIfTrue="1" operator="equal">
      <formula>$AA$79</formula>
    </cfRule>
  </conditionalFormatting>
  <conditionalFormatting sqref="Y75:Z75">
    <cfRule type="cellIs" dxfId="106" priority="3" stopIfTrue="1" operator="equal">
      <formula>$Y$79</formula>
    </cfRule>
  </conditionalFormatting>
  <conditionalFormatting sqref="AA75:AB75">
    <cfRule type="cellIs" dxfId="105" priority="4" stopIfTrue="1" operator="equal">
      <formula>$AA$79</formula>
    </cfRule>
  </conditionalFormatting>
  <conditionalFormatting sqref="Y76:Z76">
    <cfRule type="cellIs" dxfId="104" priority="1" stopIfTrue="1" operator="equal">
      <formula>$Y$79</formula>
    </cfRule>
  </conditionalFormatting>
  <conditionalFormatting sqref="AA76:AB76">
    <cfRule type="cellIs" dxfId="103" priority="2" stopIfTrue="1" operator="equal">
      <formula>$AA$79</formula>
    </cfRule>
  </conditionalFormatting>
  <pageMargins left="0.75" right="0.75" top="0.37" bottom="0.38" header="0.25" footer="0.5"/>
  <pageSetup scale="75" orientation="landscape" horizontalDpi="360" verticalDpi="36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98" t="s">
        <v>41</v>
      </c>
      <c r="D1" s="199"/>
      <c r="E1" s="200"/>
      <c r="F1" s="4">
        <v>1</v>
      </c>
      <c r="G1" s="198" t="s">
        <v>123</v>
      </c>
      <c r="H1" s="199"/>
      <c r="I1" s="200"/>
      <c r="J1" s="4">
        <v>1</v>
      </c>
      <c r="K1" s="198" t="s">
        <v>124</v>
      </c>
      <c r="L1" s="199"/>
      <c r="M1" s="200"/>
      <c r="N1" s="4">
        <v>2</v>
      </c>
      <c r="O1" s="205" t="s">
        <v>219</v>
      </c>
      <c r="P1" s="199"/>
      <c r="Q1" s="200"/>
      <c r="R1" s="5">
        <v>2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135</v>
      </c>
      <c r="B3" s="86" t="s">
        <v>352</v>
      </c>
      <c r="C3" s="127">
        <v>5</v>
      </c>
      <c r="D3" s="128">
        <v>1</v>
      </c>
      <c r="E3" s="128">
        <v>4</v>
      </c>
      <c r="F3" s="129">
        <v>1</v>
      </c>
      <c r="G3" s="127">
        <v>6</v>
      </c>
      <c r="H3" s="128">
        <v>2</v>
      </c>
      <c r="I3" s="128">
        <v>2</v>
      </c>
      <c r="J3" s="129">
        <v>1</v>
      </c>
      <c r="K3" s="127">
        <v>5</v>
      </c>
      <c r="L3" s="128">
        <v>2</v>
      </c>
      <c r="M3" s="128">
        <v>2</v>
      </c>
      <c r="N3" s="129">
        <v>1</v>
      </c>
      <c r="O3" s="12">
        <v>5</v>
      </c>
      <c r="P3" s="13">
        <v>4</v>
      </c>
      <c r="Q3" s="13">
        <v>1</v>
      </c>
      <c r="R3" s="14">
        <v>0</v>
      </c>
      <c r="S3" s="17"/>
      <c r="T3" s="99"/>
    </row>
    <row r="4" spans="1:20" x14ac:dyDescent="0.2">
      <c r="A4" s="83" t="s">
        <v>255</v>
      </c>
      <c r="B4" s="86" t="s">
        <v>353</v>
      </c>
      <c r="C4" s="127">
        <v>3</v>
      </c>
      <c r="D4" s="128">
        <v>1</v>
      </c>
      <c r="E4" s="128">
        <v>1</v>
      </c>
      <c r="F4" s="129">
        <v>0</v>
      </c>
      <c r="G4" s="127">
        <v>6</v>
      </c>
      <c r="H4" s="128">
        <v>2</v>
      </c>
      <c r="I4" s="128">
        <v>0</v>
      </c>
      <c r="J4" s="129">
        <v>2</v>
      </c>
      <c r="K4" s="127">
        <v>5</v>
      </c>
      <c r="L4" s="128">
        <v>3</v>
      </c>
      <c r="M4" s="128">
        <v>1</v>
      </c>
      <c r="N4" s="129">
        <v>1</v>
      </c>
      <c r="O4" s="12">
        <v>4</v>
      </c>
      <c r="P4" s="13">
        <v>2</v>
      </c>
      <c r="Q4" s="13">
        <v>2</v>
      </c>
      <c r="R4" s="14">
        <v>1</v>
      </c>
      <c r="S4" s="17"/>
      <c r="T4" s="99"/>
    </row>
    <row r="5" spans="1:20" x14ac:dyDescent="0.2">
      <c r="A5" s="83" t="s">
        <v>132</v>
      </c>
      <c r="B5" s="86" t="s">
        <v>62</v>
      </c>
      <c r="C5" s="127">
        <v>2</v>
      </c>
      <c r="D5" s="128">
        <v>2</v>
      </c>
      <c r="E5" s="128">
        <v>0</v>
      </c>
      <c r="F5" s="129">
        <v>0</v>
      </c>
      <c r="G5" s="127">
        <v>6</v>
      </c>
      <c r="H5" s="128">
        <v>3</v>
      </c>
      <c r="I5" s="128">
        <v>1</v>
      </c>
      <c r="J5" s="129">
        <v>0</v>
      </c>
      <c r="K5" s="127"/>
      <c r="L5" s="128"/>
      <c r="M5" s="128"/>
      <c r="N5" s="129"/>
      <c r="O5" s="12">
        <v>4</v>
      </c>
      <c r="P5" s="13">
        <v>4</v>
      </c>
      <c r="Q5" s="13">
        <v>0</v>
      </c>
      <c r="R5" s="14">
        <v>0</v>
      </c>
      <c r="S5" s="17"/>
      <c r="T5" s="99"/>
    </row>
    <row r="6" spans="1:20" x14ac:dyDescent="0.2">
      <c r="A6" s="83" t="s">
        <v>229</v>
      </c>
      <c r="B6" s="86" t="s">
        <v>90</v>
      </c>
      <c r="C6" s="127">
        <v>0</v>
      </c>
      <c r="D6" s="128">
        <v>0</v>
      </c>
      <c r="E6" s="128">
        <v>0</v>
      </c>
      <c r="F6" s="129">
        <v>3</v>
      </c>
      <c r="G6" s="127">
        <v>0</v>
      </c>
      <c r="H6" s="128">
        <v>0</v>
      </c>
      <c r="I6" s="128">
        <v>0</v>
      </c>
      <c r="J6" s="129">
        <v>4</v>
      </c>
      <c r="K6" s="127">
        <v>0</v>
      </c>
      <c r="L6" s="128">
        <v>0</v>
      </c>
      <c r="M6" s="128">
        <v>0</v>
      </c>
      <c r="N6" s="129">
        <v>7</v>
      </c>
      <c r="O6" s="12">
        <v>0</v>
      </c>
      <c r="P6" s="13">
        <v>0</v>
      </c>
      <c r="Q6" s="13">
        <v>0</v>
      </c>
      <c r="R6" s="14">
        <v>2</v>
      </c>
      <c r="S6" s="17" t="s">
        <v>8</v>
      </c>
      <c r="T6" s="99"/>
    </row>
    <row r="7" spans="1:20" x14ac:dyDescent="0.2">
      <c r="A7" s="83" t="s">
        <v>270</v>
      </c>
      <c r="B7" s="86" t="s">
        <v>71</v>
      </c>
      <c r="C7" s="127">
        <v>5</v>
      </c>
      <c r="D7" s="128">
        <v>3</v>
      </c>
      <c r="E7" s="128">
        <v>0</v>
      </c>
      <c r="F7" s="129">
        <v>0</v>
      </c>
      <c r="G7" s="127">
        <v>2</v>
      </c>
      <c r="H7" s="128">
        <v>2</v>
      </c>
      <c r="I7" s="128">
        <v>0</v>
      </c>
      <c r="J7" s="129">
        <v>0</v>
      </c>
      <c r="K7" s="127">
        <v>1</v>
      </c>
      <c r="L7" s="128">
        <v>0</v>
      </c>
      <c r="M7" s="128">
        <v>0</v>
      </c>
      <c r="N7" s="129">
        <v>0</v>
      </c>
      <c r="O7" s="12"/>
      <c r="P7" s="13"/>
      <c r="Q7" s="13"/>
      <c r="R7" s="14"/>
      <c r="S7" s="17"/>
      <c r="T7" s="99"/>
    </row>
    <row r="8" spans="1:20" x14ac:dyDescent="0.2">
      <c r="A8" s="83" t="s">
        <v>234</v>
      </c>
      <c r="B8" s="86" t="s">
        <v>195</v>
      </c>
      <c r="C8" s="127">
        <v>5</v>
      </c>
      <c r="D8" s="128">
        <v>2</v>
      </c>
      <c r="E8" s="128">
        <v>3</v>
      </c>
      <c r="F8" s="129">
        <v>0</v>
      </c>
      <c r="G8" s="127"/>
      <c r="H8" s="128"/>
      <c r="I8" s="128"/>
      <c r="J8" s="129"/>
      <c r="K8" s="127">
        <v>1</v>
      </c>
      <c r="L8" s="128">
        <v>0</v>
      </c>
      <c r="M8" s="128">
        <v>1</v>
      </c>
      <c r="N8" s="129">
        <v>0</v>
      </c>
      <c r="O8" s="12"/>
      <c r="P8" s="13"/>
      <c r="Q8" s="13"/>
      <c r="R8" s="14"/>
      <c r="S8" s="17"/>
      <c r="T8" s="99"/>
    </row>
    <row r="9" spans="1:20" x14ac:dyDescent="0.2">
      <c r="A9" s="83" t="s">
        <v>243</v>
      </c>
      <c r="B9" s="86" t="s">
        <v>52</v>
      </c>
      <c r="C9" s="127">
        <v>5</v>
      </c>
      <c r="D9" s="128">
        <v>3</v>
      </c>
      <c r="E9" s="128">
        <v>0</v>
      </c>
      <c r="F9" s="129">
        <v>0</v>
      </c>
      <c r="G9" s="127">
        <v>5</v>
      </c>
      <c r="H9" s="128">
        <v>0</v>
      </c>
      <c r="I9" s="128">
        <v>0</v>
      </c>
      <c r="J9" s="129">
        <v>0</v>
      </c>
      <c r="K9" s="127">
        <v>5</v>
      </c>
      <c r="L9" s="128">
        <v>4</v>
      </c>
      <c r="M9" s="128">
        <v>0</v>
      </c>
      <c r="N9" s="129">
        <v>1</v>
      </c>
      <c r="O9" s="12">
        <v>4</v>
      </c>
      <c r="P9" s="13">
        <v>3</v>
      </c>
      <c r="Q9" s="13">
        <v>0</v>
      </c>
      <c r="R9" s="14">
        <v>0</v>
      </c>
      <c r="S9" s="17"/>
      <c r="T9" s="99"/>
    </row>
    <row r="10" spans="1:20" x14ac:dyDescent="0.2">
      <c r="A10" s="83" t="s">
        <v>134</v>
      </c>
      <c r="B10" s="86" t="s">
        <v>202</v>
      </c>
      <c r="C10" s="127">
        <v>3</v>
      </c>
      <c r="D10" s="128">
        <v>2</v>
      </c>
      <c r="E10" s="128">
        <v>0</v>
      </c>
      <c r="F10" s="129">
        <v>0</v>
      </c>
      <c r="G10" s="127"/>
      <c r="H10" s="128"/>
      <c r="I10" s="128"/>
      <c r="J10" s="129"/>
      <c r="K10" s="127"/>
      <c r="L10" s="128"/>
      <c r="M10" s="128"/>
      <c r="N10" s="129"/>
      <c r="O10" s="12">
        <v>0</v>
      </c>
      <c r="P10" s="13">
        <v>0</v>
      </c>
      <c r="Q10" s="13">
        <v>0</v>
      </c>
      <c r="R10" s="14">
        <v>0</v>
      </c>
      <c r="S10" s="17"/>
      <c r="T10" s="99"/>
    </row>
    <row r="11" spans="1:20" x14ac:dyDescent="0.2">
      <c r="A11" s="83" t="s">
        <v>228</v>
      </c>
      <c r="B11" s="86" t="s">
        <v>64</v>
      </c>
      <c r="C11" s="127">
        <v>2</v>
      </c>
      <c r="D11" s="128">
        <v>1</v>
      </c>
      <c r="E11" s="128">
        <v>0</v>
      </c>
      <c r="F11" s="129">
        <v>0</v>
      </c>
      <c r="G11" s="127">
        <v>6</v>
      </c>
      <c r="H11" s="128">
        <v>4</v>
      </c>
      <c r="I11" s="128">
        <v>1</v>
      </c>
      <c r="J11" s="129">
        <v>0</v>
      </c>
      <c r="K11" s="127">
        <v>5</v>
      </c>
      <c r="L11" s="128">
        <v>3</v>
      </c>
      <c r="M11" s="128">
        <v>1</v>
      </c>
      <c r="N11" s="129">
        <v>1</v>
      </c>
      <c r="O11" s="15">
        <v>4</v>
      </c>
      <c r="P11" s="13">
        <v>2</v>
      </c>
      <c r="Q11" s="13">
        <v>1</v>
      </c>
      <c r="R11" s="16">
        <v>0</v>
      </c>
      <c r="S11" s="17"/>
      <c r="T11" s="99"/>
    </row>
    <row r="12" spans="1:20" x14ac:dyDescent="0.2">
      <c r="A12" s="83" t="s">
        <v>128</v>
      </c>
      <c r="B12" s="86" t="s">
        <v>53</v>
      </c>
      <c r="C12" s="127"/>
      <c r="D12" s="128"/>
      <c r="E12" s="128"/>
      <c r="F12" s="129"/>
      <c r="G12" s="127">
        <v>0</v>
      </c>
      <c r="H12" s="128">
        <v>0</v>
      </c>
      <c r="I12" s="128">
        <v>0</v>
      </c>
      <c r="J12" s="129">
        <v>0</v>
      </c>
      <c r="K12" s="127"/>
      <c r="L12" s="128"/>
      <c r="M12" s="128"/>
      <c r="N12" s="129"/>
      <c r="O12" s="15"/>
      <c r="P12" s="13"/>
      <c r="Q12" s="13"/>
      <c r="R12" s="16"/>
      <c r="S12" s="17"/>
      <c r="T12" s="99"/>
    </row>
    <row r="13" spans="1:20" x14ac:dyDescent="0.2">
      <c r="A13" s="83" t="s">
        <v>141</v>
      </c>
      <c r="B13" s="86" t="s">
        <v>275</v>
      </c>
      <c r="C13" s="127"/>
      <c r="D13" s="128"/>
      <c r="E13" s="128"/>
      <c r="F13" s="129"/>
      <c r="G13" s="127">
        <v>3</v>
      </c>
      <c r="H13" s="128">
        <v>3</v>
      </c>
      <c r="I13" s="128">
        <v>0</v>
      </c>
      <c r="J13" s="129"/>
      <c r="K13" s="127">
        <v>5</v>
      </c>
      <c r="L13" s="128">
        <v>5</v>
      </c>
      <c r="M13" s="128">
        <v>0</v>
      </c>
      <c r="N13" s="129">
        <v>1</v>
      </c>
      <c r="O13" s="15">
        <v>5</v>
      </c>
      <c r="P13" s="13">
        <v>4</v>
      </c>
      <c r="Q13" s="13">
        <v>1</v>
      </c>
      <c r="R13" s="16">
        <v>0</v>
      </c>
      <c r="S13" s="17"/>
      <c r="T13" s="99"/>
    </row>
    <row r="14" spans="1:20" x14ac:dyDescent="0.2">
      <c r="A14" s="83" t="s">
        <v>140</v>
      </c>
      <c r="B14" s="86" t="s">
        <v>150</v>
      </c>
      <c r="C14" s="12"/>
      <c r="D14" s="13"/>
      <c r="E14" s="13"/>
      <c r="F14" s="14"/>
      <c r="G14" s="12"/>
      <c r="H14" s="13"/>
      <c r="I14" s="13"/>
      <c r="J14" s="14"/>
      <c r="K14" s="12">
        <v>3</v>
      </c>
      <c r="L14" s="13">
        <v>1</v>
      </c>
      <c r="M14" s="13">
        <v>1</v>
      </c>
      <c r="N14" s="14">
        <v>0</v>
      </c>
      <c r="O14" s="15"/>
      <c r="P14" s="13"/>
      <c r="Q14" s="13"/>
      <c r="R14" s="16"/>
      <c r="S14" s="17"/>
      <c r="T14" s="99"/>
    </row>
    <row r="15" spans="1:20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5"/>
      <c r="P15" s="13"/>
      <c r="Q15" s="13"/>
      <c r="R15" s="16"/>
      <c r="S15" s="17"/>
      <c r="T15" s="99"/>
    </row>
    <row r="16" spans="1:20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5"/>
      <c r="P16" s="13"/>
      <c r="Q16" s="13"/>
      <c r="R16" s="16"/>
      <c r="S16" s="17" t="s">
        <v>8</v>
      </c>
      <c r="T16" s="99"/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  <c r="T17" s="99"/>
    </row>
    <row r="18" spans="1:24" x14ac:dyDescent="0.2">
      <c r="A18" s="83"/>
      <c r="B18" s="86"/>
      <c r="C18" s="12"/>
      <c r="D18" s="150"/>
      <c r="E18" s="150"/>
      <c r="F18" s="14"/>
      <c r="G18" s="12"/>
      <c r="H18" s="150"/>
      <c r="I18" s="150"/>
      <c r="J18" s="14"/>
      <c r="K18" s="12"/>
      <c r="L18" s="150"/>
      <c r="M18" s="150"/>
      <c r="N18" s="14"/>
      <c r="O18" s="15"/>
      <c r="P18" s="150"/>
      <c r="Q18" s="150"/>
      <c r="R18" s="14"/>
      <c r="S18" s="17"/>
    </row>
    <row r="19" spans="1:24" s="151" customFormat="1" x14ac:dyDescent="0.2">
      <c r="A19" s="83"/>
      <c r="B19" s="86"/>
      <c r="C19" s="12"/>
      <c r="D19" s="150"/>
      <c r="E19" s="150"/>
      <c r="F19" s="14"/>
      <c r="G19" s="12"/>
      <c r="H19" s="150"/>
      <c r="I19" s="150"/>
      <c r="J19" s="14"/>
      <c r="K19" s="12"/>
      <c r="L19" s="150"/>
      <c r="M19" s="150"/>
      <c r="N19" s="14"/>
      <c r="O19" s="15"/>
      <c r="P19" s="150"/>
      <c r="Q19" s="150"/>
      <c r="R19" s="14"/>
      <c r="S19" s="17"/>
    </row>
    <row r="20" spans="1:24" s="151" customFormat="1" x14ac:dyDescent="0.2">
      <c r="A20" s="83"/>
      <c r="B20" s="86"/>
      <c r="C20" s="12"/>
      <c r="D20" s="150"/>
      <c r="E20" s="150"/>
      <c r="F20" s="14"/>
      <c r="G20" s="12"/>
      <c r="H20" s="150"/>
      <c r="I20" s="150"/>
      <c r="J20" s="14"/>
      <c r="K20" s="12"/>
      <c r="L20" s="150"/>
      <c r="M20" s="150"/>
      <c r="N20" s="14"/>
      <c r="O20" s="15"/>
      <c r="P20" s="150"/>
      <c r="Q20" s="150"/>
      <c r="R20" s="14"/>
      <c r="S20" s="17"/>
    </row>
    <row r="21" spans="1:24" s="151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56"/>
      <c r="P21" s="117"/>
      <c r="Q21" s="117"/>
      <c r="R21" s="119"/>
      <c r="S21" s="17"/>
    </row>
    <row r="22" spans="1:24" x14ac:dyDescent="0.2">
      <c r="A22" s="18" t="s">
        <v>9</v>
      </c>
      <c r="B22" s="173" t="s">
        <v>283</v>
      </c>
      <c r="C22" s="20">
        <v>30</v>
      </c>
      <c r="D22" s="21">
        <v>15</v>
      </c>
      <c r="E22" s="21">
        <v>8</v>
      </c>
      <c r="F22" s="22">
        <v>4</v>
      </c>
      <c r="G22" s="20">
        <v>34</v>
      </c>
      <c r="H22" s="21">
        <v>16</v>
      </c>
      <c r="I22" s="21">
        <v>4</v>
      </c>
      <c r="J22" s="22">
        <v>7</v>
      </c>
      <c r="K22" s="20">
        <v>30</v>
      </c>
      <c r="L22" s="21">
        <v>18</v>
      </c>
      <c r="M22" s="21">
        <v>6</v>
      </c>
      <c r="N22" s="22">
        <v>12</v>
      </c>
      <c r="O22" s="20">
        <v>26</v>
      </c>
      <c r="P22" s="21">
        <v>19</v>
      </c>
      <c r="Q22" s="21">
        <v>5</v>
      </c>
      <c r="R22" s="23">
        <v>3</v>
      </c>
      <c r="S22" s="24"/>
    </row>
    <row r="23" spans="1:24" x14ac:dyDescent="0.2">
      <c r="A23" s="18"/>
      <c r="B23" s="166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51" customFormat="1" ht="13.5" thickBot="1" x14ac:dyDescent="0.25">
      <c r="A25" s="18"/>
      <c r="B25" s="16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30</v>
      </c>
      <c r="D26" s="29">
        <f t="shared" si="0"/>
        <v>15</v>
      </c>
      <c r="E26" s="29">
        <f t="shared" si="0"/>
        <v>8</v>
      </c>
      <c r="F26" s="29">
        <f t="shared" si="0"/>
        <v>4</v>
      </c>
      <c r="G26" s="29">
        <f t="shared" si="0"/>
        <v>34</v>
      </c>
      <c r="H26" s="29">
        <f t="shared" si="0"/>
        <v>16</v>
      </c>
      <c r="I26" s="29">
        <f t="shared" si="0"/>
        <v>4</v>
      </c>
      <c r="J26" s="29">
        <f t="shared" si="0"/>
        <v>7</v>
      </c>
      <c r="K26" s="29">
        <f t="shared" si="0"/>
        <v>30</v>
      </c>
      <c r="L26" s="29">
        <f t="shared" si="0"/>
        <v>18</v>
      </c>
      <c r="M26" s="29">
        <f t="shared" si="0"/>
        <v>6</v>
      </c>
      <c r="N26" s="29">
        <f t="shared" si="0"/>
        <v>12</v>
      </c>
      <c r="O26" s="29">
        <f t="shared" si="0"/>
        <v>26</v>
      </c>
      <c r="P26" s="29">
        <f t="shared" si="0"/>
        <v>19</v>
      </c>
      <c r="Q26" s="29">
        <f t="shared" si="0"/>
        <v>5</v>
      </c>
      <c r="R26" s="29">
        <f t="shared" si="0"/>
        <v>3</v>
      </c>
      <c r="S26" s="24"/>
    </row>
    <row r="27" spans="1:24" ht="13.5" thickBot="1" x14ac:dyDescent="0.25">
      <c r="A27" s="18"/>
      <c r="B27" s="28" t="s">
        <v>11</v>
      </c>
      <c r="C27" s="30">
        <f>C26</f>
        <v>30</v>
      </c>
      <c r="D27" s="30">
        <f>D26</f>
        <v>15</v>
      </c>
      <c r="E27" s="30">
        <f>E26</f>
        <v>8</v>
      </c>
      <c r="F27" s="30">
        <f>F26</f>
        <v>4</v>
      </c>
      <c r="G27" s="30">
        <f t="shared" ref="G27:R27" si="1">SUM(C27,G26)</f>
        <v>64</v>
      </c>
      <c r="H27" s="30">
        <f t="shared" si="1"/>
        <v>31</v>
      </c>
      <c r="I27" s="30">
        <f t="shared" si="1"/>
        <v>12</v>
      </c>
      <c r="J27" s="30">
        <f t="shared" si="1"/>
        <v>11</v>
      </c>
      <c r="K27" s="30">
        <f t="shared" si="1"/>
        <v>94</v>
      </c>
      <c r="L27" s="30">
        <f t="shared" si="1"/>
        <v>49</v>
      </c>
      <c r="M27" s="30">
        <f t="shared" si="1"/>
        <v>18</v>
      </c>
      <c r="N27" s="30">
        <f t="shared" si="1"/>
        <v>23</v>
      </c>
      <c r="O27" s="31">
        <f t="shared" si="1"/>
        <v>120</v>
      </c>
      <c r="P27" s="30">
        <f t="shared" si="1"/>
        <v>68</v>
      </c>
      <c r="Q27" s="30">
        <f t="shared" si="1"/>
        <v>23</v>
      </c>
      <c r="R27" s="32">
        <f t="shared" si="1"/>
        <v>26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8" t="s">
        <v>221</v>
      </c>
      <c r="D29" s="199"/>
      <c r="E29" s="200"/>
      <c r="F29" s="4">
        <v>6</v>
      </c>
      <c r="G29" s="198" t="s">
        <v>39</v>
      </c>
      <c r="H29" s="199"/>
      <c r="I29" s="200"/>
      <c r="J29" s="4">
        <v>26</v>
      </c>
      <c r="K29" s="198" t="s">
        <v>221</v>
      </c>
      <c r="L29" s="199"/>
      <c r="M29" s="200"/>
      <c r="N29" s="4">
        <v>7</v>
      </c>
      <c r="O29" s="205" t="s">
        <v>126</v>
      </c>
      <c r="P29" s="199"/>
      <c r="Q29" s="200"/>
      <c r="R29" s="5">
        <v>11</v>
      </c>
      <c r="S29" s="38"/>
      <c r="T29" s="99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T30" s="99"/>
      <c r="U30" s="39"/>
      <c r="V30" s="39"/>
      <c r="W30" s="39"/>
      <c r="X30" s="39"/>
    </row>
    <row r="31" spans="1:24" x14ac:dyDescent="0.2">
      <c r="A31" s="83" t="str">
        <f t="shared" ref="A31:B48" si="2">A3</f>
        <v>11</v>
      </c>
      <c r="B31" s="86" t="str">
        <f t="shared" si="2"/>
        <v>John Kebodeaux</v>
      </c>
      <c r="C31" s="12">
        <v>6</v>
      </c>
      <c r="D31" s="13">
        <v>4</v>
      </c>
      <c r="E31" s="13">
        <v>1</v>
      </c>
      <c r="F31" s="14">
        <v>0</v>
      </c>
      <c r="G31" s="12">
        <v>5</v>
      </c>
      <c r="H31" s="13">
        <v>5</v>
      </c>
      <c r="I31" s="13">
        <v>0</v>
      </c>
      <c r="J31" s="14">
        <v>2</v>
      </c>
      <c r="K31" s="12">
        <v>5</v>
      </c>
      <c r="L31" s="13">
        <v>4</v>
      </c>
      <c r="M31" s="13">
        <v>0</v>
      </c>
      <c r="N31" s="14">
        <v>1</v>
      </c>
      <c r="O31" s="15">
        <v>7</v>
      </c>
      <c r="P31" s="13">
        <v>4</v>
      </c>
      <c r="Q31" s="13">
        <v>0</v>
      </c>
      <c r="R31" s="16">
        <v>2</v>
      </c>
      <c r="S31" s="17"/>
      <c r="T31" s="99"/>
      <c r="U31" s="41"/>
      <c r="V31" s="42"/>
      <c r="W31" s="41"/>
      <c r="X31" s="39"/>
    </row>
    <row r="32" spans="1:24" ht="12.75" customHeight="1" x14ac:dyDescent="0.2">
      <c r="A32" s="83" t="str">
        <f t="shared" si="2"/>
        <v>18</v>
      </c>
      <c r="B32" s="86" t="str">
        <f t="shared" si="2"/>
        <v>Darryl Minor</v>
      </c>
      <c r="C32" s="12">
        <v>6</v>
      </c>
      <c r="D32" s="13">
        <v>2</v>
      </c>
      <c r="E32" s="13">
        <v>3</v>
      </c>
      <c r="F32" s="14">
        <v>2</v>
      </c>
      <c r="G32" s="12">
        <v>5</v>
      </c>
      <c r="H32" s="13">
        <v>1</v>
      </c>
      <c r="I32" s="13">
        <v>1</v>
      </c>
      <c r="J32" s="14">
        <v>1</v>
      </c>
      <c r="K32" s="12">
        <v>5</v>
      </c>
      <c r="L32" s="13">
        <v>3</v>
      </c>
      <c r="M32" s="13">
        <v>0</v>
      </c>
      <c r="N32" s="14">
        <v>3</v>
      </c>
      <c r="O32" s="15">
        <v>6</v>
      </c>
      <c r="P32" s="13">
        <v>5</v>
      </c>
      <c r="Q32" s="13">
        <v>0</v>
      </c>
      <c r="R32" s="16">
        <v>1</v>
      </c>
      <c r="S32" s="17"/>
      <c r="T32" s="99"/>
      <c r="U32" s="43"/>
      <c r="V32" s="39"/>
      <c r="W32" s="39"/>
      <c r="X32" s="39"/>
    </row>
    <row r="33" spans="1:24" ht="12.75" customHeight="1" x14ac:dyDescent="0.2">
      <c r="A33" s="83" t="str">
        <f t="shared" si="2"/>
        <v>7</v>
      </c>
      <c r="B33" s="86" t="str">
        <f t="shared" si="2"/>
        <v>John Parker</v>
      </c>
      <c r="C33" s="12">
        <v>6</v>
      </c>
      <c r="D33" s="13">
        <v>2</v>
      </c>
      <c r="E33" s="13">
        <v>1</v>
      </c>
      <c r="F33" s="14">
        <v>3</v>
      </c>
      <c r="G33" s="12">
        <v>4</v>
      </c>
      <c r="H33" s="13">
        <v>0</v>
      </c>
      <c r="I33" s="13">
        <v>0</v>
      </c>
      <c r="J33" s="14">
        <v>1</v>
      </c>
      <c r="K33" s="12"/>
      <c r="L33" s="13"/>
      <c r="M33" s="13"/>
      <c r="N33" s="14"/>
      <c r="O33" s="15">
        <v>4</v>
      </c>
      <c r="P33" s="13">
        <v>0</v>
      </c>
      <c r="Q33" s="13">
        <v>0</v>
      </c>
      <c r="R33" s="16">
        <v>4</v>
      </c>
      <c r="S33" s="17"/>
      <c r="T33" s="99"/>
      <c r="U33" s="43"/>
      <c r="V33" s="39"/>
      <c r="W33" s="39"/>
      <c r="X33" s="39"/>
    </row>
    <row r="34" spans="1:24" ht="12.75" customHeight="1" x14ac:dyDescent="0.2">
      <c r="A34" s="83" t="str">
        <f t="shared" si="2"/>
        <v>10</v>
      </c>
      <c r="B34" s="86" t="str">
        <f t="shared" si="2"/>
        <v>Darnell Williams</v>
      </c>
      <c r="C34" s="12">
        <v>0</v>
      </c>
      <c r="D34" s="13">
        <v>0</v>
      </c>
      <c r="E34" s="13">
        <v>0</v>
      </c>
      <c r="F34" s="14">
        <v>8</v>
      </c>
      <c r="G34" s="12">
        <v>0</v>
      </c>
      <c r="H34" s="13">
        <v>0</v>
      </c>
      <c r="I34" s="13">
        <v>0</v>
      </c>
      <c r="J34" s="14">
        <v>1</v>
      </c>
      <c r="K34" s="12"/>
      <c r="L34" s="13"/>
      <c r="M34" s="13"/>
      <c r="N34" s="14"/>
      <c r="O34" s="15"/>
      <c r="P34" s="13"/>
      <c r="Q34" s="13"/>
      <c r="R34" s="16"/>
      <c r="S34" s="17"/>
      <c r="T34" s="99"/>
      <c r="U34" s="43"/>
      <c r="V34" s="39"/>
      <c r="W34" s="44"/>
      <c r="X34" s="39"/>
    </row>
    <row r="35" spans="1:24" ht="12.75" customHeight="1" x14ac:dyDescent="0.2">
      <c r="A35" s="83" t="str">
        <f t="shared" si="2"/>
        <v>14</v>
      </c>
      <c r="B35" s="86" t="str">
        <f t="shared" si="2"/>
        <v>Seth Clark</v>
      </c>
      <c r="C35" s="12"/>
      <c r="D35" s="13"/>
      <c r="E35" s="13"/>
      <c r="F35" s="14"/>
      <c r="G35" s="12">
        <v>1</v>
      </c>
      <c r="H35" s="13">
        <v>1</v>
      </c>
      <c r="I35" s="13">
        <v>0</v>
      </c>
      <c r="J35" s="14">
        <v>0</v>
      </c>
      <c r="K35" s="12">
        <v>4</v>
      </c>
      <c r="L35" s="13">
        <v>2</v>
      </c>
      <c r="M35" s="13">
        <v>1</v>
      </c>
      <c r="N35" s="14">
        <v>0</v>
      </c>
      <c r="O35" s="15">
        <v>6</v>
      </c>
      <c r="P35" s="13">
        <v>5</v>
      </c>
      <c r="Q35" s="13">
        <v>0</v>
      </c>
      <c r="R35" s="16">
        <v>0</v>
      </c>
      <c r="S35" s="17"/>
      <c r="T35" s="99"/>
      <c r="U35" s="43"/>
      <c r="V35" s="39"/>
      <c r="W35" s="44"/>
      <c r="X35" s="39"/>
    </row>
    <row r="36" spans="1:24" ht="12.75" customHeight="1" x14ac:dyDescent="0.2">
      <c r="A36" s="83" t="str">
        <f t="shared" si="2"/>
        <v>23</v>
      </c>
      <c r="B36" s="86" t="str">
        <f t="shared" si="2"/>
        <v>Joseph Fleeks</v>
      </c>
      <c r="C36" s="12"/>
      <c r="D36" s="13"/>
      <c r="E36" s="13"/>
      <c r="F36" s="14"/>
      <c r="G36" s="12">
        <v>1</v>
      </c>
      <c r="H36" s="13">
        <v>0</v>
      </c>
      <c r="I36" s="13">
        <v>1</v>
      </c>
      <c r="J36" s="14">
        <v>0</v>
      </c>
      <c r="K36" s="12"/>
      <c r="L36" s="13"/>
      <c r="M36" s="13"/>
      <c r="N36" s="14"/>
      <c r="O36" s="15"/>
      <c r="P36" s="13"/>
      <c r="Q36" s="13"/>
      <c r="R36" s="16"/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tr">
        <f t="shared" si="2"/>
        <v>12</v>
      </c>
      <c r="B37" s="86" t="str">
        <f t="shared" si="2"/>
        <v>Blake Boudreaux</v>
      </c>
      <c r="C37" s="12">
        <v>5</v>
      </c>
      <c r="D37" s="13">
        <v>2</v>
      </c>
      <c r="E37" s="13">
        <v>0</v>
      </c>
      <c r="F37" s="14">
        <v>3</v>
      </c>
      <c r="G37" s="12">
        <v>4</v>
      </c>
      <c r="H37" s="13">
        <v>1</v>
      </c>
      <c r="I37" s="13">
        <v>1</v>
      </c>
      <c r="J37" s="14">
        <v>5</v>
      </c>
      <c r="K37" s="12">
        <v>0</v>
      </c>
      <c r="L37" s="13">
        <v>0</v>
      </c>
      <c r="M37" s="13">
        <v>0</v>
      </c>
      <c r="N37" s="14">
        <v>7</v>
      </c>
      <c r="O37" s="15">
        <v>6</v>
      </c>
      <c r="P37" s="13">
        <v>4</v>
      </c>
      <c r="Q37" s="13">
        <v>1</v>
      </c>
      <c r="R37" s="16">
        <v>7</v>
      </c>
      <c r="S37" s="17"/>
      <c r="T37" s="99"/>
      <c r="U37" s="43"/>
      <c r="V37" s="39"/>
      <c r="W37" s="44"/>
      <c r="X37" s="39"/>
    </row>
    <row r="38" spans="1:24" ht="12.75" customHeight="1" x14ac:dyDescent="0.2">
      <c r="A38" s="83" t="str">
        <f t="shared" si="2"/>
        <v>2</v>
      </c>
      <c r="B38" s="86" t="str">
        <f t="shared" si="2"/>
        <v>Jason Walters</v>
      </c>
      <c r="C38" s="12"/>
      <c r="D38" s="13"/>
      <c r="E38" s="13"/>
      <c r="F38" s="14"/>
      <c r="G38" s="12"/>
      <c r="H38" s="13"/>
      <c r="I38" s="13"/>
      <c r="J38" s="14"/>
      <c r="K38" s="12">
        <v>5</v>
      </c>
      <c r="L38" s="13">
        <v>0</v>
      </c>
      <c r="M38" s="13">
        <v>2</v>
      </c>
      <c r="N38" s="14">
        <v>0</v>
      </c>
      <c r="O38" s="15">
        <v>0</v>
      </c>
      <c r="P38" s="13">
        <v>0</v>
      </c>
      <c r="Q38" s="13">
        <v>0</v>
      </c>
      <c r="R38" s="16">
        <v>1</v>
      </c>
      <c r="S38" s="17"/>
      <c r="T38" s="99"/>
      <c r="U38" s="43"/>
      <c r="V38" s="39"/>
      <c r="W38" s="44"/>
      <c r="X38" s="39"/>
    </row>
    <row r="39" spans="1:24" ht="12.75" customHeight="1" x14ac:dyDescent="0.2">
      <c r="A39" s="83" t="str">
        <f t="shared" si="2"/>
        <v>17</v>
      </c>
      <c r="B39" s="86" t="str">
        <f t="shared" si="2"/>
        <v>Doug Biggins</v>
      </c>
      <c r="C39" s="12">
        <v>6</v>
      </c>
      <c r="D39" s="13">
        <v>5</v>
      </c>
      <c r="E39" s="13">
        <v>0</v>
      </c>
      <c r="F39" s="14">
        <v>0</v>
      </c>
      <c r="G39" s="12">
        <v>4</v>
      </c>
      <c r="H39" s="13">
        <v>2</v>
      </c>
      <c r="I39" s="13">
        <v>0</v>
      </c>
      <c r="J39" s="14">
        <v>1</v>
      </c>
      <c r="K39" s="12">
        <v>5</v>
      </c>
      <c r="L39" s="13">
        <v>2</v>
      </c>
      <c r="M39" s="13">
        <v>1</v>
      </c>
      <c r="N39" s="14">
        <v>3</v>
      </c>
      <c r="O39" s="15">
        <v>2</v>
      </c>
      <c r="P39" s="13">
        <v>0</v>
      </c>
      <c r="Q39" s="13">
        <v>0</v>
      </c>
      <c r="R39" s="16">
        <v>0</v>
      </c>
      <c r="S39" s="17"/>
      <c r="T39" s="99"/>
      <c r="U39" s="43"/>
      <c r="V39" s="39"/>
      <c r="W39" s="44"/>
      <c r="X39" s="39"/>
    </row>
    <row r="40" spans="1:24" ht="12.75" customHeight="1" x14ac:dyDescent="0.2">
      <c r="A40" s="83" t="str">
        <f t="shared" si="2"/>
        <v>9</v>
      </c>
      <c r="B40" s="86" t="str">
        <f t="shared" si="2"/>
        <v>Lee Rodriguez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T40" s="99"/>
      <c r="U40" s="43"/>
      <c r="V40" s="39"/>
      <c r="W40" s="44"/>
      <c r="X40" s="39"/>
    </row>
    <row r="41" spans="1:24" ht="12.75" customHeight="1" x14ac:dyDescent="0.2">
      <c r="A41" s="83" t="str">
        <f t="shared" si="2"/>
        <v>5</v>
      </c>
      <c r="B41" s="86" t="str">
        <f t="shared" si="2"/>
        <v>Tanner Gers</v>
      </c>
      <c r="C41" s="12">
        <v>6</v>
      </c>
      <c r="D41" s="13">
        <v>5</v>
      </c>
      <c r="E41" s="13">
        <v>0</v>
      </c>
      <c r="F41" s="14">
        <v>0</v>
      </c>
      <c r="G41" s="12">
        <v>5</v>
      </c>
      <c r="H41" s="13">
        <v>2</v>
      </c>
      <c r="I41" s="13">
        <v>2</v>
      </c>
      <c r="J41" s="14">
        <v>1</v>
      </c>
      <c r="K41" s="12">
        <v>5</v>
      </c>
      <c r="L41" s="13">
        <v>4</v>
      </c>
      <c r="M41" s="13">
        <v>1</v>
      </c>
      <c r="N41" s="14">
        <v>0</v>
      </c>
      <c r="O41" s="15">
        <v>7</v>
      </c>
      <c r="P41" s="13">
        <v>5</v>
      </c>
      <c r="Q41" s="13">
        <v>1</v>
      </c>
      <c r="R41" s="16">
        <v>0</v>
      </c>
      <c r="S41" s="17"/>
      <c r="T41" s="99"/>
      <c r="U41" s="43"/>
      <c r="V41" s="39"/>
      <c r="W41" s="44"/>
      <c r="X41" s="39"/>
    </row>
    <row r="42" spans="1:24" x14ac:dyDescent="0.2">
      <c r="A42" s="83" t="str">
        <f t="shared" si="2"/>
        <v>4</v>
      </c>
      <c r="B42" s="86" t="str">
        <f t="shared" si="2"/>
        <v>Jacory Wiley</v>
      </c>
      <c r="C42" s="12"/>
      <c r="D42" s="13"/>
      <c r="E42" s="13"/>
      <c r="F42" s="14"/>
      <c r="G42" s="12">
        <v>1</v>
      </c>
      <c r="H42" s="13">
        <v>0</v>
      </c>
      <c r="I42" s="13">
        <v>1</v>
      </c>
      <c r="J42" s="14">
        <v>0</v>
      </c>
      <c r="K42" s="12">
        <v>1</v>
      </c>
      <c r="L42" s="13">
        <v>0</v>
      </c>
      <c r="M42" s="13">
        <v>1</v>
      </c>
      <c r="N42" s="14">
        <v>0</v>
      </c>
      <c r="O42" s="15"/>
      <c r="P42" s="13"/>
      <c r="Q42" s="13"/>
      <c r="R42" s="16"/>
      <c r="S42" s="17"/>
      <c r="T42" s="99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50"/>
      <c r="E46" s="150"/>
      <c r="F46" s="14"/>
      <c r="G46" s="12"/>
      <c r="H46" s="150"/>
      <c r="I46" s="150"/>
      <c r="J46" s="14"/>
      <c r="K46" s="12"/>
      <c r="L46" s="150"/>
      <c r="M46" s="150"/>
      <c r="N46" s="14"/>
      <c r="O46" s="15"/>
      <c r="P46" s="150"/>
      <c r="Q46" s="150"/>
      <c r="R46" s="14"/>
      <c r="S46" s="17"/>
      <c r="U46" s="43"/>
      <c r="V46" s="39"/>
      <c r="W46" s="39"/>
      <c r="X46" s="39"/>
    </row>
    <row r="47" spans="1:24" s="151" customFormat="1" x14ac:dyDescent="0.2">
      <c r="A47" s="83">
        <f t="shared" si="2"/>
        <v>0</v>
      </c>
      <c r="B47" s="86">
        <f t="shared" si="2"/>
        <v>0</v>
      </c>
      <c r="C47" s="12"/>
      <c r="D47" s="150"/>
      <c r="E47" s="150"/>
      <c r="F47" s="14"/>
      <c r="G47" s="12"/>
      <c r="H47" s="150"/>
      <c r="I47" s="150"/>
      <c r="J47" s="14"/>
      <c r="K47" s="12"/>
      <c r="L47" s="150"/>
      <c r="M47" s="150"/>
      <c r="N47" s="14"/>
      <c r="O47" s="15"/>
      <c r="P47" s="150"/>
      <c r="Q47" s="150"/>
      <c r="R47" s="14"/>
      <c r="S47" s="17"/>
      <c r="U47" s="43"/>
      <c r="V47" s="39"/>
      <c r="W47" s="39"/>
      <c r="X47" s="39"/>
    </row>
    <row r="48" spans="1:24" s="151" customFormat="1" x14ac:dyDescent="0.2">
      <c r="A48" s="83">
        <f t="shared" si="2"/>
        <v>0</v>
      </c>
      <c r="B48" s="86">
        <f t="shared" si="2"/>
        <v>0</v>
      </c>
      <c r="C48" s="12"/>
      <c r="D48" s="150"/>
      <c r="E48" s="150"/>
      <c r="F48" s="14"/>
      <c r="G48" s="12"/>
      <c r="H48" s="150"/>
      <c r="I48" s="150"/>
      <c r="J48" s="14"/>
      <c r="K48" s="12"/>
      <c r="L48" s="150"/>
      <c r="M48" s="150"/>
      <c r="N48" s="14"/>
      <c r="O48" s="15"/>
      <c r="P48" s="150"/>
      <c r="Q48" s="150"/>
      <c r="R48" s="14"/>
      <c r="S48" s="17"/>
      <c r="U48" s="43"/>
      <c r="V48" s="39"/>
      <c r="W48" s="39"/>
      <c r="X48" s="39"/>
    </row>
    <row r="49" spans="1:30" s="151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6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Fonzie Medrano</v>
      </c>
      <c r="C50" s="20">
        <v>35</v>
      </c>
      <c r="D50" s="21">
        <v>20</v>
      </c>
      <c r="E50" s="21">
        <v>5</v>
      </c>
      <c r="F50" s="22">
        <v>16</v>
      </c>
      <c r="G50" s="20">
        <v>30</v>
      </c>
      <c r="H50" s="21">
        <v>12</v>
      </c>
      <c r="I50" s="21">
        <v>6</v>
      </c>
      <c r="J50" s="22">
        <v>12</v>
      </c>
      <c r="K50" s="20">
        <v>30</v>
      </c>
      <c r="L50" s="21">
        <v>15</v>
      </c>
      <c r="M50" s="21">
        <v>6</v>
      </c>
      <c r="N50" s="22">
        <v>14</v>
      </c>
      <c r="O50" s="20">
        <v>38</v>
      </c>
      <c r="P50" s="21">
        <v>23</v>
      </c>
      <c r="Q50" s="21">
        <v>2</v>
      </c>
      <c r="R50" s="23">
        <v>15</v>
      </c>
      <c r="S50" s="24"/>
      <c r="U50" s="39"/>
      <c r="V50" s="39"/>
      <c r="W50" s="39"/>
      <c r="X50" s="39"/>
    </row>
    <row r="51" spans="1:30" x14ac:dyDescent="0.2">
      <c r="A51" s="18"/>
      <c r="B51" s="16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51" customFormat="1" ht="13.5" thickBot="1" x14ac:dyDescent="0.25">
      <c r="A53" s="18"/>
      <c r="B53" s="16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35</v>
      </c>
      <c r="D54" s="29">
        <f t="shared" si="3"/>
        <v>20</v>
      </c>
      <c r="E54" s="29">
        <f t="shared" si="3"/>
        <v>5</v>
      </c>
      <c r="F54" s="29">
        <f t="shared" si="3"/>
        <v>16</v>
      </c>
      <c r="G54" s="29">
        <f t="shared" si="3"/>
        <v>30</v>
      </c>
      <c r="H54" s="29">
        <f t="shared" si="3"/>
        <v>12</v>
      </c>
      <c r="I54" s="29">
        <f t="shared" si="3"/>
        <v>6</v>
      </c>
      <c r="J54" s="29">
        <f t="shared" si="3"/>
        <v>12</v>
      </c>
      <c r="K54" s="29">
        <f t="shared" si="3"/>
        <v>30</v>
      </c>
      <c r="L54" s="29">
        <f t="shared" si="3"/>
        <v>15</v>
      </c>
      <c r="M54" s="29">
        <f t="shared" si="3"/>
        <v>6</v>
      </c>
      <c r="N54" s="29">
        <f t="shared" si="3"/>
        <v>14</v>
      </c>
      <c r="O54" s="29">
        <f t="shared" si="3"/>
        <v>38</v>
      </c>
      <c r="P54" s="29">
        <f t="shared" si="3"/>
        <v>23</v>
      </c>
      <c r="Q54" s="29">
        <f t="shared" si="3"/>
        <v>2</v>
      </c>
      <c r="R54" s="29">
        <f t="shared" si="3"/>
        <v>15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155</v>
      </c>
      <c r="D55" s="30">
        <f>SUM(P27,D54)</f>
        <v>88</v>
      </c>
      <c r="E55" s="30">
        <f>SUM(Q27,E54)</f>
        <v>28</v>
      </c>
      <c r="F55" s="30">
        <f>SUM(R27,F54)</f>
        <v>42</v>
      </c>
      <c r="G55" s="30">
        <f t="shared" ref="G55:R55" si="4">SUM(C55,G54)</f>
        <v>185</v>
      </c>
      <c r="H55" s="30">
        <f t="shared" si="4"/>
        <v>100</v>
      </c>
      <c r="I55" s="30">
        <f t="shared" si="4"/>
        <v>34</v>
      </c>
      <c r="J55" s="30">
        <f t="shared" si="4"/>
        <v>54</v>
      </c>
      <c r="K55" s="30">
        <f t="shared" si="4"/>
        <v>215</v>
      </c>
      <c r="L55" s="30">
        <f t="shared" si="4"/>
        <v>115</v>
      </c>
      <c r="M55" s="30">
        <f t="shared" si="4"/>
        <v>40</v>
      </c>
      <c r="N55" s="30">
        <f t="shared" si="4"/>
        <v>68</v>
      </c>
      <c r="O55" s="31">
        <f t="shared" si="4"/>
        <v>253</v>
      </c>
      <c r="P55" s="30">
        <f t="shared" si="4"/>
        <v>138</v>
      </c>
      <c r="Q55" s="30">
        <f t="shared" si="4"/>
        <v>42</v>
      </c>
      <c r="R55" s="32">
        <f t="shared" si="4"/>
        <v>83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8" t="s">
        <v>39</v>
      </c>
      <c r="D57" s="199"/>
      <c r="E57" s="200"/>
      <c r="F57" s="49">
        <v>19</v>
      </c>
      <c r="G57" s="198"/>
      <c r="H57" s="199"/>
      <c r="I57" s="200"/>
      <c r="J57" s="49"/>
      <c r="K57" s="198"/>
      <c r="L57" s="199"/>
      <c r="M57" s="204"/>
      <c r="N57" s="50"/>
      <c r="O57" s="51" t="s">
        <v>14</v>
      </c>
      <c r="P57" s="52"/>
      <c r="Q57" s="4"/>
      <c r="R57" s="53">
        <f>SUM(F1,J1,N1,R1,F29,J29,N29,R29,F57,J57,N57)</f>
        <v>75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390</v>
      </c>
      <c r="AB58" s="57" t="s">
        <v>34</v>
      </c>
      <c r="AC58" s="57" t="s">
        <v>22</v>
      </c>
      <c r="AD58" s="104" t="s">
        <v>46</v>
      </c>
    </row>
    <row r="59" spans="1:30" ht="13.5" thickTop="1" x14ac:dyDescent="0.2">
      <c r="A59" s="83" t="str">
        <f t="shared" ref="A59:A76" si="5">A3</f>
        <v>11</v>
      </c>
      <c r="B59" s="86" t="str">
        <f t="shared" ref="B59:B76" si="6">B31</f>
        <v>John Kebodeaux</v>
      </c>
      <c r="C59" s="12">
        <v>5</v>
      </c>
      <c r="D59" s="13">
        <v>1</v>
      </c>
      <c r="E59" s="13">
        <v>0</v>
      </c>
      <c r="F59" s="14">
        <v>4</v>
      </c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49</v>
      </c>
      <c r="P59" s="88">
        <f>SUM(D3,H3,L3,P3,D31,H31,L31,P31,D59,H59,L59)</f>
        <v>27</v>
      </c>
      <c r="Q59" s="88">
        <f>SUM(E3,I3,M3,Q3,E31,I31,M31,Q31,E59,I59,M59)</f>
        <v>10</v>
      </c>
      <c r="R59" s="89">
        <f>SUM(F3,J3,N3,R3,F31,J31,N31,R31,F59,J59,N59)</f>
        <v>12</v>
      </c>
      <c r="S59" s="84">
        <f>IF(O59=0,0,AVERAGE(P59/O59))</f>
        <v>0.55102040816326525</v>
      </c>
      <c r="U59" s="43" t="s">
        <v>135</v>
      </c>
      <c r="V59" s="86" t="s">
        <v>352</v>
      </c>
      <c r="W59" s="59">
        <v>12</v>
      </c>
      <c r="X59" s="59">
        <v>12</v>
      </c>
      <c r="Y59" s="60">
        <v>0.55102040816326525</v>
      </c>
      <c r="Z59" s="60" t="s">
        <v>114</v>
      </c>
      <c r="AA59" s="60">
        <v>1.3333333333333333</v>
      </c>
      <c r="AB59" s="60" t="s">
        <v>114</v>
      </c>
      <c r="AC59" s="59">
        <v>9</v>
      </c>
      <c r="AD59" s="105">
        <v>0.55102040816326525</v>
      </c>
    </row>
    <row r="60" spans="1:30" x14ac:dyDescent="0.2">
      <c r="A60" s="83" t="str">
        <f t="shared" si="5"/>
        <v>18</v>
      </c>
      <c r="B60" s="86" t="str">
        <f t="shared" si="6"/>
        <v>Darryl Minor</v>
      </c>
      <c r="C60" s="12">
        <v>4</v>
      </c>
      <c r="D60" s="13">
        <v>1</v>
      </c>
      <c r="E60" s="13">
        <v>0</v>
      </c>
      <c r="F60" s="14">
        <v>1</v>
      </c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44</v>
      </c>
      <c r="P60" s="56">
        <f t="shared" si="7"/>
        <v>20</v>
      </c>
      <c r="Q60" s="56">
        <f t="shared" si="7"/>
        <v>8</v>
      </c>
      <c r="R60" s="91">
        <f t="shared" si="7"/>
        <v>12</v>
      </c>
      <c r="S60" s="85">
        <f t="shared" ref="S60:S76" si="8">IF(O60=0,0,AVERAGE(P60/O60))</f>
        <v>0.45454545454545453</v>
      </c>
      <c r="U60" s="43" t="s">
        <v>255</v>
      </c>
      <c r="V60" s="86" t="s">
        <v>353</v>
      </c>
      <c r="W60" s="59">
        <v>12</v>
      </c>
      <c r="X60" s="59">
        <v>12</v>
      </c>
      <c r="Y60" s="60">
        <v>0.45454545454545453</v>
      </c>
      <c r="Z60" s="60" t="s">
        <v>114</v>
      </c>
      <c r="AA60" s="60">
        <v>1.3333333333333333</v>
      </c>
      <c r="AB60" s="60" t="s">
        <v>114</v>
      </c>
      <c r="AC60" s="59">
        <v>9</v>
      </c>
      <c r="AD60" s="105">
        <v>0.45454545454545453</v>
      </c>
    </row>
    <row r="61" spans="1:30" x14ac:dyDescent="0.2">
      <c r="A61" s="83" t="str">
        <f t="shared" si="5"/>
        <v>7</v>
      </c>
      <c r="B61" s="86" t="str">
        <f t="shared" si="6"/>
        <v>John Parker</v>
      </c>
      <c r="C61" s="12">
        <v>3</v>
      </c>
      <c r="D61" s="13">
        <v>1</v>
      </c>
      <c r="E61" s="13">
        <v>0</v>
      </c>
      <c r="F61" s="14">
        <v>1</v>
      </c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29</v>
      </c>
      <c r="P61" s="56">
        <f t="shared" si="9"/>
        <v>12</v>
      </c>
      <c r="Q61" s="56">
        <f t="shared" si="9"/>
        <v>2</v>
      </c>
      <c r="R61" s="91">
        <f t="shared" si="9"/>
        <v>9</v>
      </c>
      <c r="S61" s="85">
        <f t="shared" si="8"/>
        <v>0.41379310344827586</v>
      </c>
      <c r="U61" s="43" t="s">
        <v>132</v>
      </c>
      <c r="V61" s="86" t="s">
        <v>62</v>
      </c>
      <c r="W61" s="59">
        <v>9</v>
      </c>
      <c r="X61" s="59">
        <v>9</v>
      </c>
      <c r="Y61" s="60">
        <v>0.41379310344827586</v>
      </c>
      <c r="Z61" s="60" t="s">
        <v>114</v>
      </c>
      <c r="AA61" s="60">
        <v>1.2857142857142858</v>
      </c>
      <c r="AB61" s="60" t="s">
        <v>114</v>
      </c>
      <c r="AC61" s="59">
        <v>7</v>
      </c>
      <c r="AD61" s="105">
        <v>0.41379310344827586</v>
      </c>
    </row>
    <row r="62" spans="1:30" x14ac:dyDescent="0.2">
      <c r="A62" s="83" t="str">
        <f t="shared" si="5"/>
        <v>10</v>
      </c>
      <c r="B62" s="86" t="str">
        <f t="shared" si="6"/>
        <v>Darnell Williams</v>
      </c>
      <c r="C62" s="12">
        <v>0</v>
      </c>
      <c r="D62" s="13">
        <v>0</v>
      </c>
      <c r="E62" s="13">
        <v>0</v>
      </c>
      <c r="F62" s="14">
        <v>0</v>
      </c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0</v>
      </c>
      <c r="P62" s="56">
        <f t="shared" si="10"/>
        <v>0</v>
      </c>
      <c r="Q62" s="56">
        <f t="shared" si="10"/>
        <v>0</v>
      </c>
      <c r="R62" s="91">
        <f t="shared" si="10"/>
        <v>25</v>
      </c>
      <c r="S62" s="85">
        <f t="shared" si="8"/>
        <v>0</v>
      </c>
      <c r="U62" s="43" t="s">
        <v>229</v>
      </c>
      <c r="V62" s="86" t="s">
        <v>90</v>
      </c>
      <c r="W62" s="59">
        <v>25</v>
      </c>
      <c r="X62" s="59">
        <v>25</v>
      </c>
      <c r="Y62" s="60">
        <v>0</v>
      </c>
      <c r="Z62" s="60" t="s">
        <v>164</v>
      </c>
      <c r="AA62" s="60">
        <v>3.5714285714285716</v>
      </c>
      <c r="AB62" s="60" t="s">
        <v>114</v>
      </c>
      <c r="AC62" s="59">
        <v>7</v>
      </c>
      <c r="AD62" s="105">
        <v>0</v>
      </c>
    </row>
    <row r="63" spans="1:30" x14ac:dyDescent="0.2">
      <c r="A63" s="83" t="str">
        <f t="shared" si="5"/>
        <v>14</v>
      </c>
      <c r="B63" s="86" t="str">
        <f t="shared" si="6"/>
        <v>Seth Clark</v>
      </c>
      <c r="C63" s="12">
        <v>4</v>
      </c>
      <c r="D63" s="13">
        <v>2</v>
      </c>
      <c r="E63" s="13">
        <v>0</v>
      </c>
      <c r="F63" s="14">
        <v>0</v>
      </c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23</v>
      </c>
      <c r="P63" s="56">
        <f t="shared" si="11"/>
        <v>15</v>
      </c>
      <c r="Q63" s="56">
        <f t="shared" si="11"/>
        <v>1</v>
      </c>
      <c r="R63" s="91">
        <f t="shared" si="11"/>
        <v>0</v>
      </c>
      <c r="S63" s="85">
        <f t="shared" si="8"/>
        <v>0.65217391304347827</v>
      </c>
      <c r="U63" s="43" t="s">
        <v>270</v>
      </c>
      <c r="V63" s="86" t="s">
        <v>71</v>
      </c>
      <c r="W63" s="59">
        <v>0</v>
      </c>
      <c r="X63" s="59" t="s">
        <v>391</v>
      </c>
      <c r="Y63" s="60">
        <v>0.65217391304347827</v>
      </c>
      <c r="Z63" s="60" t="s">
        <v>114</v>
      </c>
      <c r="AA63" s="60">
        <v>0</v>
      </c>
      <c r="AB63" s="60" t="s">
        <v>114</v>
      </c>
      <c r="AC63" s="59">
        <v>7</v>
      </c>
      <c r="AD63" s="105">
        <v>0.65217391304347827</v>
      </c>
    </row>
    <row r="64" spans="1:30" x14ac:dyDescent="0.2">
      <c r="A64" s="83" t="str">
        <f t="shared" si="5"/>
        <v>23</v>
      </c>
      <c r="B64" s="86" t="str">
        <f t="shared" si="6"/>
        <v>Joseph Fleeks</v>
      </c>
      <c r="C64" s="12">
        <v>1</v>
      </c>
      <c r="D64" s="13">
        <v>0</v>
      </c>
      <c r="E64" s="13">
        <v>1</v>
      </c>
      <c r="F64" s="14">
        <v>0</v>
      </c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8</v>
      </c>
      <c r="P64" s="56">
        <f t="shared" si="12"/>
        <v>2</v>
      </c>
      <c r="Q64" s="56">
        <f t="shared" si="12"/>
        <v>6</v>
      </c>
      <c r="R64" s="91">
        <f t="shared" si="12"/>
        <v>0</v>
      </c>
      <c r="S64" s="85">
        <f t="shared" si="8"/>
        <v>0.25</v>
      </c>
      <c r="U64" s="43" t="s">
        <v>234</v>
      </c>
      <c r="V64" s="86" t="s">
        <v>195</v>
      </c>
      <c r="W64" s="59">
        <v>0</v>
      </c>
      <c r="X64" s="59" t="s">
        <v>391</v>
      </c>
      <c r="Y64" s="60">
        <v>0.25</v>
      </c>
      <c r="Z64" s="60" t="s">
        <v>164</v>
      </c>
      <c r="AA64" s="60">
        <v>0</v>
      </c>
      <c r="AB64" s="60" t="s">
        <v>114</v>
      </c>
      <c r="AC64" s="59">
        <v>4</v>
      </c>
      <c r="AD64" s="105">
        <v>0.1</v>
      </c>
    </row>
    <row r="65" spans="1:30" x14ac:dyDescent="0.2">
      <c r="A65" s="83" t="str">
        <f t="shared" si="5"/>
        <v>12</v>
      </c>
      <c r="B65" s="86" t="str">
        <f t="shared" si="6"/>
        <v>Blake Boudreaux</v>
      </c>
      <c r="C65" s="12">
        <v>3</v>
      </c>
      <c r="D65" s="13">
        <v>0</v>
      </c>
      <c r="E65" s="13">
        <v>0</v>
      </c>
      <c r="F65" s="14">
        <v>5</v>
      </c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37</v>
      </c>
      <c r="P65" s="56">
        <f t="shared" si="13"/>
        <v>17</v>
      </c>
      <c r="Q65" s="56">
        <f t="shared" si="13"/>
        <v>2</v>
      </c>
      <c r="R65" s="91">
        <f t="shared" si="13"/>
        <v>28</v>
      </c>
      <c r="S65" s="85">
        <f t="shared" si="8"/>
        <v>0.45945945945945948</v>
      </c>
      <c r="U65" s="43" t="s">
        <v>243</v>
      </c>
      <c r="V65" s="86" t="s">
        <v>52</v>
      </c>
      <c r="W65" s="59">
        <v>28</v>
      </c>
      <c r="X65" s="59">
        <v>28</v>
      </c>
      <c r="Y65" s="60">
        <v>0.45945945945945948</v>
      </c>
      <c r="Z65" s="60" t="s">
        <v>114</v>
      </c>
      <c r="AA65" s="60">
        <v>3.1111111111111112</v>
      </c>
      <c r="AB65" s="60" t="s">
        <v>114</v>
      </c>
      <c r="AC65" s="59">
        <v>9</v>
      </c>
      <c r="AD65" s="105">
        <v>0.45945945945945948</v>
      </c>
    </row>
    <row r="66" spans="1:30" x14ac:dyDescent="0.2">
      <c r="A66" s="83" t="str">
        <f t="shared" si="5"/>
        <v>2</v>
      </c>
      <c r="B66" s="86" t="str">
        <f t="shared" si="6"/>
        <v>Jason Walters</v>
      </c>
      <c r="C66" s="12">
        <v>0</v>
      </c>
      <c r="D66" s="13">
        <v>0</v>
      </c>
      <c r="E66" s="13">
        <v>0</v>
      </c>
      <c r="F66" s="14">
        <v>0</v>
      </c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8</v>
      </c>
      <c r="P66" s="56">
        <f t="shared" si="14"/>
        <v>2</v>
      </c>
      <c r="Q66" s="56">
        <f t="shared" si="14"/>
        <v>2</v>
      </c>
      <c r="R66" s="91">
        <f t="shared" si="14"/>
        <v>1</v>
      </c>
      <c r="S66" s="85">
        <f t="shared" si="8"/>
        <v>0.25</v>
      </c>
      <c r="U66" s="43" t="s">
        <v>134</v>
      </c>
      <c r="V66" s="86" t="s">
        <v>202</v>
      </c>
      <c r="W66" s="59">
        <v>1</v>
      </c>
      <c r="X66" s="59">
        <v>1</v>
      </c>
      <c r="Y66" s="60">
        <v>0.25</v>
      </c>
      <c r="Z66" s="60" t="s">
        <v>164</v>
      </c>
      <c r="AA66" s="60">
        <v>0.2</v>
      </c>
      <c r="AB66" s="60" t="s">
        <v>114</v>
      </c>
      <c r="AC66" s="59">
        <v>5</v>
      </c>
      <c r="AD66" s="105">
        <v>0.1</v>
      </c>
    </row>
    <row r="67" spans="1:30" x14ac:dyDescent="0.2">
      <c r="A67" s="83" t="str">
        <f t="shared" si="5"/>
        <v>17</v>
      </c>
      <c r="B67" s="86" t="str">
        <f t="shared" si="6"/>
        <v>Doug Biggins</v>
      </c>
      <c r="C67" s="12">
        <v>1</v>
      </c>
      <c r="D67" s="13">
        <v>1</v>
      </c>
      <c r="E67" s="13">
        <v>0</v>
      </c>
      <c r="F67" s="14">
        <v>0</v>
      </c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35</v>
      </c>
      <c r="P67" s="56">
        <f t="shared" si="15"/>
        <v>20</v>
      </c>
      <c r="Q67" s="56">
        <f t="shared" si="15"/>
        <v>4</v>
      </c>
      <c r="R67" s="91">
        <f t="shared" si="15"/>
        <v>5</v>
      </c>
      <c r="S67" s="85">
        <f t="shared" si="8"/>
        <v>0.5714285714285714</v>
      </c>
      <c r="U67" s="43" t="s">
        <v>228</v>
      </c>
      <c r="V67" s="86" t="s">
        <v>64</v>
      </c>
      <c r="W67" s="59">
        <v>5</v>
      </c>
      <c r="X67" s="59">
        <v>5</v>
      </c>
      <c r="Y67" s="60">
        <v>0.5714285714285714</v>
      </c>
      <c r="Z67" s="60" t="s">
        <v>114</v>
      </c>
      <c r="AA67" s="60">
        <v>0.55555555555555558</v>
      </c>
      <c r="AB67" s="60" t="s">
        <v>114</v>
      </c>
      <c r="AC67" s="59">
        <v>9</v>
      </c>
      <c r="AD67" s="105">
        <v>0.5714285714285714</v>
      </c>
    </row>
    <row r="68" spans="1:30" x14ac:dyDescent="0.2">
      <c r="A68" s="83" t="str">
        <f t="shared" si="5"/>
        <v>9</v>
      </c>
      <c r="B68" s="86" t="str">
        <f t="shared" si="6"/>
        <v>Lee Rodriguez</v>
      </c>
      <c r="C68" s="12">
        <v>1</v>
      </c>
      <c r="D68" s="13">
        <v>0</v>
      </c>
      <c r="E68" s="13">
        <v>0</v>
      </c>
      <c r="F68" s="14">
        <v>0</v>
      </c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1</v>
      </c>
      <c r="P68" s="56">
        <f t="shared" si="16"/>
        <v>0</v>
      </c>
      <c r="Q68" s="56">
        <f t="shared" si="16"/>
        <v>0</v>
      </c>
      <c r="R68" s="91">
        <f t="shared" si="16"/>
        <v>0</v>
      </c>
      <c r="S68" s="85">
        <f t="shared" si="8"/>
        <v>0</v>
      </c>
      <c r="U68" s="43" t="s">
        <v>128</v>
      </c>
      <c r="V68" s="86" t="s">
        <v>53</v>
      </c>
      <c r="W68" s="59">
        <v>0</v>
      </c>
      <c r="X68" s="59" t="s">
        <v>391</v>
      </c>
      <c r="Y68" s="60">
        <v>0</v>
      </c>
      <c r="Z68" s="60" t="s">
        <v>164</v>
      </c>
      <c r="AA68" s="60">
        <v>0</v>
      </c>
      <c r="AB68" s="60" t="s">
        <v>161</v>
      </c>
      <c r="AC68" s="59">
        <v>2</v>
      </c>
      <c r="AD68" s="105">
        <v>0</v>
      </c>
    </row>
    <row r="69" spans="1:30" x14ac:dyDescent="0.2">
      <c r="A69" s="83" t="str">
        <f t="shared" si="5"/>
        <v>5</v>
      </c>
      <c r="B69" s="86" t="str">
        <f t="shared" si="6"/>
        <v>Tanner Gers</v>
      </c>
      <c r="C69" s="12">
        <v>5</v>
      </c>
      <c r="D69" s="13">
        <v>3</v>
      </c>
      <c r="E69" s="13">
        <v>0</v>
      </c>
      <c r="F69" s="14">
        <v>2</v>
      </c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41</v>
      </c>
      <c r="P69" s="56">
        <f t="shared" si="17"/>
        <v>31</v>
      </c>
      <c r="Q69" s="56">
        <f t="shared" si="17"/>
        <v>5</v>
      </c>
      <c r="R69" s="91">
        <f t="shared" si="17"/>
        <v>4</v>
      </c>
      <c r="S69" s="85">
        <f t="shared" si="8"/>
        <v>0.75609756097560976</v>
      </c>
      <c r="U69" s="43" t="s">
        <v>141</v>
      </c>
      <c r="V69" s="86" t="s">
        <v>275</v>
      </c>
      <c r="W69" s="59">
        <v>4</v>
      </c>
      <c r="X69" s="59">
        <v>4</v>
      </c>
      <c r="Y69" s="60">
        <v>0.75609756097560976</v>
      </c>
      <c r="Z69" s="60" t="s">
        <v>114</v>
      </c>
      <c r="AA69" s="60">
        <v>0.5</v>
      </c>
      <c r="AB69" s="60" t="s">
        <v>114</v>
      </c>
      <c r="AC69" s="59">
        <v>8</v>
      </c>
      <c r="AD69" s="105">
        <v>0.75609756097560976</v>
      </c>
    </row>
    <row r="70" spans="1:30" x14ac:dyDescent="0.2">
      <c r="A70" s="83" t="str">
        <f t="shared" si="5"/>
        <v>4</v>
      </c>
      <c r="B70" s="86" t="str">
        <f t="shared" si="6"/>
        <v>Jacory Wiley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5</v>
      </c>
      <c r="P70" s="93">
        <f t="shared" si="18"/>
        <v>1</v>
      </c>
      <c r="Q70" s="93">
        <f t="shared" si="18"/>
        <v>3</v>
      </c>
      <c r="R70" s="94">
        <f t="shared" si="18"/>
        <v>0</v>
      </c>
      <c r="S70" s="85">
        <f t="shared" si="8"/>
        <v>0.2</v>
      </c>
      <c r="U70" s="43" t="s">
        <v>140</v>
      </c>
      <c r="V70" s="86" t="s">
        <v>150</v>
      </c>
      <c r="W70" s="59">
        <v>0</v>
      </c>
      <c r="X70" s="59" t="s">
        <v>391</v>
      </c>
      <c r="Y70" s="60">
        <v>0.2</v>
      </c>
      <c r="Z70" s="60" t="s">
        <v>164</v>
      </c>
      <c r="AA70" s="60">
        <v>0</v>
      </c>
      <c r="AB70" s="60" t="s">
        <v>161</v>
      </c>
      <c r="AC70" s="59">
        <v>3</v>
      </c>
      <c r="AD70" s="105">
        <v>0.05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391</v>
      </c>
      <c r="Y71" s="60">
        <v>0</v>
      </c>
      <c r="Z71" s="60" t="s">
        <v>164</v>
      </c>
      <c r="AA71" s="60">
        <v>0</v>
      </c>
      <c r="AB71" s="60" t="s">
        <v>161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391</v>
      </c>
      <c r="Y72" s="60">
        <v>0</v>
      </c>
      <c r="Z72" s="60" t="s">
        <v>164</v>
      </c>
      <c r="AA72" s="60">
        <v>0</v>
      </c>
      <c r="AB72" s="60" t="s">
        <v>161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391</v>
      </c>
      <c r="Y73" s="60">
        <v>0</v>
      </c>
      <c r="Z73" s="60" t="s">
        <v>164</v>
      </c>
      <c r="AA73" s="60">
        <v>0</v>
      </c>
      <c r="AB73" s="60" t="s">
        <v>161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7"/>
      <c r="D74" s="158"/>
      <c r="E74" s="158"/>
      <c r="F74" s="159"/>
      <c r="G74" s="157"/>
      <c r="H74" s="158"/>
      <c r="I74" s="158"/>
      <c r="J74" s="159"/>
      <c r="K74" s="157"/>
      <c r="L74" s="158"/>
      <c r="M74" s="158"/>
      <c r="N74" s="15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391</v>
      </c>
      <c r="Y74" s="60">
        <v>0</v>
      </c>
      <c r="Z74" s="60" t="s">
        <v>164</v>
      </c>
      <c r="AA74" s="60">
        <v>0</v>
      </c>
      <c r="AB74" s="60" t="s">
        <v>161</v>
      </c>
      <c r="AC74" s="59">
        <v>0</v>
      </c>
      <c r="AD74" s="105">
        <v>0</v>
      </c>
    </row>
    <row r="75" spans="1:30" s="151" customFormat="1" x14ac:dyDescent="0.2">
      <c r="A75" s="83">
        <f t="shared" si="5"/>
        <v>0</v>
      </c>
      <c r="B75" s="86">
        <f t="shared" si="6"/>
        <v>0</v>
      </c>
      <c r="C75" s="12"/>
      <c r="D75" s="150"/>
      <c r="E75" s="150"/>
      <c r="F75" s="14"/>
      <c r="G75" s="12"/>
      <c r="H75" s="150"/>
      <c r="I75" s="150"/>
      <c r="J75" s="14"/>
      <c r="K75" s="12"/>
      <c r="L75" s="150"/>
      <c r="M75" s="15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391</v>
      </c>
      <c r="Y75" s="60">
        <v>0</v>
      </c>
      <c r="Z75" s="60" t="s">
        <v>164</v>
      </c>
      <c r="AA75" s="60">
        <v>0</v>
      </c>
      <c r="AB75" s="60" t="s">
        <v>161</v>
      </c>
      <c r="AC75" s="59">
        <v>0</v>
      </c>
      <c r="AD75" s="105">
        <v>0</v>
      </c>
    </row>
    <row r="76" spans="1:30" s="151" customFormat="1" x14ac:dyDescent="0.2">
      <c r="A76" s="83">
        <f t="shared" si="5"/>
        <v>0</v>
      </c>
      <c r="B76" s="86">
        <f t="shared" si="6"/>
        <v>0</v>
      </c>
      <c r="C76" s="12"/>
      <c r="D76" s="150"/>
      <c r="E76" s="150"/>
      <c r="F76" s="14"/>
      <c r="G76" s="12"/>
      <c r="H76" s="150"/>
      <c r="I76" s="150"/>
      <c r="J76" s="14"/>
      <c r="K76" s="12"/>
      <c r="L76" s="150"/>
      <c r="M76" s="15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391</v>
      </c>
      <c r="Y76" s="60">
        <v>0</v>
      </c>
      <c r="Z76" s="60" t="s">
        <v>164</v>
      </c>
      <c r="AA76" s="60">
        <v>0</v>
      </c>
      <c r="AB76" s="60" t="s">
        <v>161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Fonzie Medrano</v>
      </c>
      <c r="C78" s="20">
        <v>27</v>
      </c>
      <c r="D78" s="21">
        <v>9</v>
      </c>
      <c r="E78" s="21">
        <v>1</v>
      </c>
      <c r="F78" s="22">
        <v>13</v>
      </c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280</v>
      </c>
      <c r="P78" s="21">
        <f t="shared" si="25"/>
        <v>147</v>
      </c>
      <c r="Q78" s="162">
        <f t="shared" si="25"/>
        <v>43</v>
      </c>
      <c r="R78" s="161"/>
      <c r="S78" s="163">
        <f>SUM(Q78/O78)</f>
        <v>0.15357142857142858</v>
      </c>
      <c r="V78" s="56" t="s">
        <v>23</v>
      </c>
      <c r="W78" s="59">
        <v>96</v>
      </c>
      <c r="X78" s="59">
        <v>96</v>
      </c>
      <c r="Y78" s="61"/>
      <c r="Z78" s="61"/>
      <c r="AA78" s="61"/>
      <c r="AB78" s="61"/>
      <c r="AC78" s="62"/>
    </row>
    <row r="79" spans="1:30" x14ac:dyDescent="0.2">
      <c r="A79" s="11"/>
      <c r="B79" s="16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64" t="e">
        <f>SUM(Q79/O79)</f>
        <v>#DIV/0!</v>
      </c>
      <c r="V79" s="67" t="s">
        <v>24</v>
      </c>
      <c r="W79" s="62"/>
      <c r="X79" s="62"/>
      <c r="Y79" s="68">
        <v>0.75609756097560976</v>
      </c>
      <c r="Z79" s="68"/>
      <c r="AA79" s="68">
        <v>3.5714285714285716</v>
      </c>
      <c r="AB79" s="68"/>
      <c r="AC79" s="62"/>
    </row>
    <row r="80" spans="1:30" x14ac:dyDescent="0.2">
      <c r="A80" s="11"/>
      <c r="B80" s="160">
        <f>B52</f>
        <v>0</v>
      </c>
      <c r="C80" s="12"/>
      <c r="D80" s="150"/>
      <c r="E80" s="150"/>
      <c r="F80" s="14"/>
      <c r="G80" s="12"/>
      <c r="H80" s="150"/>
      <c r="I80" s="150"/>
      <c r="J80" s="14"/>
      <c r="K80" s="12"/>
      <c r="L80" s="150"/>
      <c r="M80" s="15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51" customFormat="1" ht="13.5" thickBot="1" x14ac:dyDescent="0.25">
      <c r="A81" s="179"/>
      <c r="B81" s="160">
        <f>B53</f>
        <v>0</v>
      </c>
      <c r="C81" s="181"/>
      <c r="D81" s="182"/>
      <c r="E81" s="182"/>
      <c r="F81" s="183"/>
      <c r="G81" s="181"/>
      <c r="H81" s="182"/>
      <c r="I81" s="182"/>
      <c r="J81" s="183"/>
      <c r="K81" s="181"/>
      <c r="L81" s="182"/>
      <c r="M81" s="182"/>
      <c r="N81" s="183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5" t="e">
        <f>SUM(Q81/O81)</f>
        <v>#DIV/0!</v>
      </c>
      <c r="V81" s="67"/>
      <c r="W81" s="180"/>
      <c r="X81" s="180"/>
      <c r="Y81" s="68"/>
      <c r="Z81" s="68"/>
      <c r="AA81" s="68"/>
      <c r="AB81" s="68"/>
      <c r="AC81" s="180"/>
    </row>
    <row r="82" spans="1:29" ht="13.5" thickBot="1" x14ac:dyDescent="0.25">
      <c r="A82" s="18"/>
      <c r="B82" s="28" t="s">
        <v>10</v>
      </c>
      <c r="C82" s="29">
        <f t="shared" ref="C82:R82" si="26">SUM(C59:C76)</f>
        <v>27</v>
      </c>
      <c r="D82" s="29">
        <f t="shared" si="26"/>
        <v>9</v>
      </c>
      <c r="E82" s="29">
        <f t="shared" si="26"/>
        <v>1</v>
      </c>
      <c r="F82" s="29">
        <f t="shared" si="26"/>
        <v>13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280</v>
      </c>
      <c r="P82" s="29">
        <f t="shared" si="26"/>
        <v>147</v>
      </c>
      <c r="Q82" s="29">
        <f t="shared" si="26"/>
        <v>43</v>
      </c>
      <c r="R82" s="29">
        <f t="shared" si="26"/>
        <v>96</v>
      </c>
      <c r="S82" s="69">
        <f>AVERAGE(P82/O82)</f>
        <v>0.52500000000000002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280</v>
      </c>
      <c r="D83" s="29">
        <f>SUM(P55,D82)</f>
        <v>147</v>
      </c>
      <c r="E83" s="29">
        <f>SUM(Q55,E82)</f>
        <v>43</v>
      </c>
      <c r="F83" s="29">
        <f>SUM(R55,F82)</f>
        <v>96</v>
      </c>
      <c r="G83" s="29">
        <f t="shared" ref="G83:M83" si="27">SUM(C83,G82)</f>
        <v>280</v>
      </c>
      <c r="H83" s="29">
        <f t="shared" si="27"/>
        <v>147</v>
      </c>
      <c r="I83" s="29">
        <f t="shared" si="27"/>
        <v>43</v>
      </c>
      <c r="J83" s="29">
        <f t="shared" si="27"/>
        <v>96</v>
      </c>
      <c r="K83" s="29">
        <f t="shared" si="27"/>
        <v>280</v>
      </c>
      <c r="L83" s="29">
        <f t="shared" si="27"/>
        <v>147</v>
      </c>
      <c r="M83" s="29">
        <f t="shared" si="27"/>
        <v>43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0.379746835443038</v>
      </c>
      <c r="V84" s="201" t="s">
        <v>25</v>
      </c>
      <c r="W84" s="202"/>
      <c r="X84" s="203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1.64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9</v>
      </c>
      <c r="E86" s="73" t="s">
        <v>32</v>
      </c>
      <c r="V86" s="77" t="s">
        <v>29</v>
      </c>
      <c r="W86" s="61" t="s">
        <v>283</v>
      </c>
      <c r="X86" s="79">
        <v>0.84642857142857142</v>
      </c>
      <c r="Y86" s="62" t="s">
        <v>114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67" t="e">
        <v>#DIV/0!</v>
      </c>
      <c r="Y87" s="62" t="s">
        <v>165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7" t="e">
        <v>#DIV/0!</v>
      </c>
      <c r="Y88" s="62" t="s">
        <v>165</v>
      </c>
    </row>
    <row r="89" spans="1:29" x14ac:dyDescent="0.2">
      <c r="V89" s="80" t="s">
        <v>29</v>
      </c>
      <c r="W89" s="81">
        <v>0</v>
      </c>
      <c r="X89" s="82" t="e">
        <v>#DIV/0!</v>
      </c>
      <c r="Y89" s="180" t="s">
        <v>165</v>
      </c>
    </row>
  </sheetData>
  <sheetProtection sheet="1" objects="1" scenarios="1"/>
  <sortState ref="T30:T41">
    <sortCondition ref="T30"/>
  </sortState>
  <mergeCells count="12">
    <mergeCell ref="O1:Q1"/>
    <mergeCell ref="G1:I1"/>
    <mergeCell ref="K1:M1"/>
    <mergeCell ref="C1:E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102" priority="5" stopIfTrue="1" operator="equal">
      <formula>$Y$79</formula>
    </cfRule>
  </conditionalFormatting>
  <conditionalFormatting sqref="AA59:AB74 AA77:AB77">
    <cfRule type="cellIs" dxfId="101" priority="6" stopIfTrue="1" operator="equal">
      <formula>$AA$79</formula>
    </cfRule>
  </conditionalFormatting>
  <conditionalFormatting sqref="Y75:Z75">
    <cfRule type="cellIs" dxfId="100" priority="3" stopIfTrue="1" operator="equal">
      <formula>$Y$79</formula>
    </cfRule>
  </conditionalFormatting>
  <conditionalFormatting sqref="AA75:AB75">
    <cfRule type="cellIs" dxfId="99" priority="4" stopIfTrue="1" operator="equal">
      <formula>$AA$79</formula>
    </cfRule>
  </conditionalFormatting>
  <conditionalFormatting sqref="Y76:Z76">
    <cfRule type="cellIs" dxfId="98" priority="1" stopIfTrue="1" operator="equal">
      <formula>$Y$79</formula>
    </cfRule>
  </conditionalFormatting>
  <conditionalFormatting sqref="AA76:AB76">
    <cfRule type="cellIs" dxfId="97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98" t="s">
        <v>44</v>
      </c>
      <c r="D1" s="199"/>
      <c r="E1" s="200"/>
      <c r="F1" s="4">
        <v>1</v>
      </c>
      <c r="G1" s="198" t="s">
        <v>220</v>
      </c>
      <c r="H1" s="199"/>
      <c r="I1" s="200"/>
      <c r="J1" s="4">
        <v>2</v>
      </c>
      <c r="K1" s="198" t="s">
        <v>81</v>
      </c>
      <c r="L1" s="199"/>
      <c r="M1" s="200"/>
      <c r="N1" s="4">
        <v>11</v>
      </c>
      <c r="O1" s="198" t="s">
        <v>124</v>
      </c>
      <c r="P1" s="199"/>
      <c r="Q1" s="200"/>
      <c r="R1" s="4">
        <v>1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284</v>
      </c>
      <c r="B3" s="86" t="s">
        <v>171</v>
      </c>
      <c r="C3" s="127">
        <v>4</v>
      </c>
      <c r="D3" s="13">
        <v>2</v>
      </c>
      <c r="E3" s="13">
        <v>1</v>
      </c>
      <c r="F3" s="14">
        <v>2</v>
      </c>
      <c r="G3" s="12">
        <v>4</v>
      </c>
      <c r="H3" s="13">
        <v>2</v>
      </c>
      <c r="I3" s="13">
        <v>0</v>
      </c>
      <c r="J3" s="14">
        <v>2</v>
      </c>
      <c r="K3" s="127">
        <v>3</v>
      </c>
      <c r="L3" s="128">
        <v>1</v>
      </c>
      <c r="M3" s="128">
        <v>0</v>
      </c>
      <c r="N3" s="129">
        <v>1</v>
      </c>
      <c r="O3" s="12">
        <v>5</v>
      </c>
      <c r="P3" s="13">
        <v>0</v>
      </c>
      <c r="Q3" s="13">
        <v>2</v>
      </c>
      <c r="R3" s="14">
        <v>2</v>
      </c>
      <c r="S3" s="17"/>
      <c r="T3" s="99"/>
    </row>
    <row r="4" spans="1:20" x14ac:dyDescent="0.2">
      <c r="A4" s="83" t="s">
        <v>128</v>
      </c>
      <c r="B4" s="86" t="s">
        <v>347</v>
      </c>
      <c r="C4" s="127">
        <v>3</v>
      </c>
      <c r="D4" s="13">
        <v>1</v>
      </c>
      <c r="E4" s="13">
        <v>2</v>
      </c>
      <c r="F4" s="14">
        <v>2</v>
      </c>
      <c r="G4" s="12">
        <v>5</v>
      </c>
      <c r="H4" s="13">
        <v>1</v>
      </c>
      <c r="I4" s="13">
        <v>1</v>
      </c>
      <c r="J4" s="14">
        <v>7</v>
      </c>
      <c r="K4" s="127">
        <v>3</v>
      </c>
      <c r="L4" s="128">
        <v>1</v>
      </c>
      <c r="M4" s="128">
        <v>1</v>
      </c>
      <c r="N4" s="129">
        <v>5</v>
      </c>
      <c r="O4" s="12">
        <v>4</v>
      </c>
      <c r="P4" s="13">
        <v>4</v>
      </c>
      <c r="Q4" s="13">
        <v>0</v>
      </c>
      <c r="R4" s="14">
        <v>5</v>
      </c>
      <c r="S4" s="17"/>
      <c r="T4" s="99"/>
    </row>
    <row r="5" spans="1:20" x14ac:dyDescent="0.2">
      <c r="A5" s="83" t="s">
        <v>285</v>
      </c>
      <c r="B5" s="86" t="s">
        <v>93</v>
      </c>
      <c r="C5" s="127">
        <v>4</v>
      </c>
      <c r="D5" s="13">
        <v>3</v>
      </c>
      <c r="E5" s="13">
        <v>1</v>
      </c>
      <c r="F5" s="14">
        <v>0</v>
      </c>
      <c r="G5" s="12">
        <v>4</v>
      </c>
      <c r="H5" s="13">
        <v>2</v>
      </c>
      <c r="I5" s="13">
        <v>2</v>
      </c>
      <c r="J5" s="14">
        <v>1</v>
      </c>
      <c r="K5" s="127">
        <v>3</v>
      </c>
      <c r="L5" s="128">
        <v>0</v>
      </c>
      <c r="M5" s="128">
        <v>1</v>
      </c>
      <c r="N5" s="129">
        <v>1</v>
      </c>
      <c r="O5" s="12">
        <v>5</v>
      </c>
      <c r="P5" s="13">
        <v>3</v>
      </c>
      <c r="Q5" s="13">
        <v>1</v>
      </c>
      <c r="R5" s="14">
        <v>1</v>
      </c>
      <c r="S5" s="17"/>
      <c r="T5" s="99"/>
    </row>
    <row r="6" spans="1:20" x14ac:dyDescent="0.2">
      <c r="A6" s="83" t="s">
        <v>234</v>
      </c>
      <c r="B6" s="86" t="s">
        <v>115</v>
      </c>
      <c r="C6" s="127">
        <v>1</v>
      </c>
      <c r="D6" s="13">
        <v>0</v>
      </c>
      <c r="E6" s="13">
        <v>1</v>
      </c>
      <c r="F6" s="14">
        <v>0</v>
      </c>
      <c r="G6" s="12">
        <v>1</v>
      </c>
      <c r="H6" s="13">
        <v>0</v>
      </c>
      <c r="I6" s="13">
        <v>1</v>
      </c>
      <c r="J6" s="14">
        <v>0</v>
      </c>
      <c r="K6" s="127">
        <v>1</v>
      </c>
      <c r="L6" s="128">
        <v>0</v>
      </c>
      <c r="M6" s="128">
        <v>0</v>
      </c>
      <c r="N6" s="129">
        <v>0</v>
      </c>
      <c r="O6" s="12"/>
      <c r="P6" s="13"/>
      <c r="Q6" s="13"/>
      <c r="R6" s="14"/>
      <c r="S6" s="17" t="s">
        <v>8</v>
      </c>
      <c r="T6" s="99"/>
    </row>
    <row r="7" spans="1:20" x14ac:dyDescent="0.2">
      <c r="A7" s="83" t="s">
        <v>232</v>
      </c>
      <c r="B7" s="86" t="s">
        <v>345</v>
      </c>
      <c r="C7" s="127">
        <v>4</v>
      </c>
      <c r="D7" s="13">
        <v>1</v>
      </c>
      <c r="E7" s="13">
        <v>1</v>
      </c>
      <c r="F7" s="14">
        <v>0</v>
      </c>
      <c r="G7" s="12">
        <v>5</v>
      </c>
      <c r="H7" s="13">
        <v>3</v>
      </c>
      <c r="I7" s="13">
        <v>1</v>
      </c>
      <c r="J7" s="14">
        <v>0</v>
      </c>
      <c r="K7" s="127">
        <v>3</v>
      </c>
      <c r="L7" s="128">
        <v>1</v>
      </c>
      <c r="M7" s="128">
        <v>1</v>
      </c>
      <c r="N7" s="129">
        <v>5</v>
      </c>
      <c r="O7" s="12">
        <v>5</v>
      </c>
      <c r="P7" s="13">
        <v>4</v>
      </c>
      <c r="Q7" s="13">
        <v>1</v>
      </c>
      <c r="R7" s="14">
        <v>1</v>
      </c>
      <c r="S7" s="17"/>
      <c r="T7" s="99"/>
    </row>
    <row r="8" spans="1:20" x14ac:dyDescent="0.2">
      <c r="A8" s="83" t="s">
        <v>228</v>
      </c>
      <c r="B8" s="86" t="s">
        <v>354</v>
      </c>
      <c r="C8" s="127">
        <v>0</v>
      </c>
      <c r="D8" s="13">
        <v>0</v>
      </c>
      <c r="E8" s="13">
        <v>0</v>
      </c>
      <c r="F8" s="14">
        <v>0</v>
      </c>
      <c r="G8" s="12">
        <v>0</v>
      </c>
      <c r="H8" s="13">
        <v>0</v>
      </c>
      <c r="I8" s="13">
        <v>0</v>
      </c>
      <c r="J8" s="14">
        <v>2</v>
      </c>
      <c r="K8" s="127">
        <v>0</v>
      </c>
      <c r="L8" s="128">
        <v>0</v>
      </c>
      <c r="M8" s="128">
        <v>0</v>
      </c>
      <c r="N8" s="129">
        <v>1</v>
      </c>
      <c r="O8" s="12"/>
      <c r="P8" s="13"/>
      <c r="Q8" s="13"/>
      <c r="R8" s="14"/>
      <c r="S8" s="17"/>
      <c r="T8" s="99"/>
    </row>
    <row r="9" spans="1:20" x14ac:dyDescent="0.2">
      <c r="A9" s="83" t="s">
        <v>266</v>
      </c>
      <c r="B9" s="172" t="s">
        <v>286</v>
      </c>
      <c r="C9" s="127">
        <v>2</v>
      </c>
      <c r="D9" s="13">
        <v>0</v>
      </c>
      <c r="E9" s="13">
        <v>1</v>
      </c>
      <c r="F9" s="14">
        <v>0</v>
      </c>
      <c r="G9" s="12">
        <v>1</v>
      </c>
      <c r="H9" s="13">
        <v>0</v>
      </c>
      <c r="I9" s="13">
        <v>1</v>
      </c>
      <c r="J9" s="14">
        <v>0</v>
      </c>
      <c r="K9" s="127">
        <v>1</v>
      </c>
      <c r="L9" s="128">
        <v>1</v>
      </c>
      <c r="M9" s="128">
        <v>0</v>
      </c>
      <c r="N9" s="129">
        <v>0</v>
      </c>
      <c r="O9" s="12"/>
      <c r="P9" s="13"/>
      <c r="Q9" s="13"/>
      <c r="R9" s="14"/>
      <c r="S9" s="17"/>
      <c r="T9" s="99"/>
    </row>
    <row r="10" spans="1:20" x14ac:dyDescent="0.2">
      <c r="A10" s="83" t="s">
        <v>235</v>
      </c>
      <c r="B10" s="86" t="s">
        <v>116</v>
      </c>
      <c r="C10" s="127">
        <v>4</v>
      </c>
      <c r="D10" s="13">
        <v>2</v>
      </c>
      <c r="E10" s="13">
        <v>0</v>
      </c>
      <c r="F10" s="14">
        <v>0</v>
      </c>
      <c r="G10" s="12">
        <v>4</v>
      </c>
      <c r="H10" s="13">
        <v>2</v>
      </c>
      <c r="I10" s="13">
        <v>0</v>
      </c>
      <c r="J10" s="14">
        <v>0</v>
      </c>
      <c r="K10" s="127">
        <v>3</v>
      </c>
      <c r="L10" s="128">
        <v>0</v>
      </c>
      <c r="M10" s="128">
        <v>3</v>
      </c>
      <c r="N10" s="129">
        <v>0</v>
      </c>
      <c r="O10" s="12">
        <v>5</v>
      </c>
      <c r="P10" s="13">
        <v>1</v>
      </c>
      <c r="Q10" s="13">
        <v>0</v>
      </c>
      <c r="R10" s="14">
        <v>0</v>
      </c>
      <c r="S10" s="17"/>
      <c r="T10" s="99"/>
    </row>
    <row r="11" spans="1:20" x14ac:dyDescent="0.2">
      <c r="A11" s="83" t="s">
        <v>287</v>
      </c>
      <c r="B11" s="86" t="s">
        <v>336</v>
      </c>
      <c r="C11" s="127">
        <v>1</v>
      </c>
      <c r="D11" s="13">
        <v>0</v>
      </c>
      <c r="E11" s="13">
        <v>0</v>
      </c>
      <c r="F11" s="14">
        <v>0</v>
      </c>
      <c r="G11" s="12">
        <v>0</v>
      </c>
      <c r="H11" s="13">
        <v>0</v>
      </c>
      <c r="I11" s="13">
        <v>0</v>
      </c>
      <c r="J11" s="14">
        <v>0</v>
      </c>
      <c r="K11" s="127">
        <v>1</v>
      </c>
      <c r="L11" s="128">
        <v>0</v>
      </c>
      <c r="M11" s="128">
        <v>0</v>
      </c>
      <c r="N11" s="129">
        <v>0</v>
      </c>
      <c r="O11" s="12"/>
      <c r="P11" s="13"/>
      <c r="Q11" s="13"/>
      <c r="R11" s="14"/>
      <c r="S11" s="17"/>
      <c r="T11" s="99"/>
    </row>
    <row r="12" spans="1:20" x14ac:dyDescent="0.2">
      <c r="A12" s="83" t="s">
        <v>288</v>
      </c>
      <c r="B12" s="86" t="s">
        <v>289</v>
      </c>
      <c r="C12" s="127">
        <v>1</v>
      </c>
      <c r="D12" s="13">
        <v>0</v>
      </c>
      <c r="E12" s="13">
        <v>0</v>
      </c>
      <c r="F12" s="14">
        <v>1</v>
      </c>
      <c r="G12" s="12">
        <v>1</v>
      </c>
      <c r="H12" s="13">
        <v>0</v>
      </c>
      <c r="I12" s="13">
        <v>0</v>
      </c>
      <c r="J12" s="14">
        <v>0</v>
      </c>
      <c r="K12" s="127">
        <v>1</v>
      </c>
      <c r="L12" s="128">
        <v>0</v>
      </c>
      <c r="M12" s="128">
        <v>1</v>
      </c>
      <c r="N12" s="129">
        <v>0</v>
      </c>
      <c r="O12" s="12">
        <v>0</v>
      </c>
      <c r="P12" s="13">
        <v>0</v>
      </c>
      <c r="Q12" s="13">
        <v>0</v>
      </c>
      <c r="R12" s="14">
        <v>0</v>
      </c>
      <c r="S12" s="17"/>
      <c r="T12" s="99"/>
    </row>
    <row r="13" spans="1:20" x14ac:dyDescent="0.2">
      <c r="A13" s="83" t="s">
        <v>270</v>
      </c>
      <c r="B13" s="86" t="s">
        <v>207</v>
      </c>
      <c r="C13" s="127">
        <v>4</v>
      </c>
      <c r="D13" s="13">
        <v>1</v>
      </c>
      <c r="E13" s="13">
        <v>1</v>
      </c>
      <c r="F13" s="14">
        <v>0</v>
      </c>
      <c r="G13" s="12">
        <v>4</v>
      </c>
      <c r="H13" s="13">
        <v>1</v>
      </c>
      <c r="I13" s="13">
        <v>1</v>
      </c>
      <c r="J13" s="14">
        <v>0</v>
      </c>
      <c r="K13" s="127">
        <v>3</v>
      </c>
      <c r="L13" s="128">
        <v>0</v>
      </c>
      <c r="M13" s="128">
        <v>1</v>
      </c>
      <c r="N13" s="129">
        <v>0</v>
      </c>
      <c r="O13" s="12">
        <v>4</v>
      </c>
      <c r="P13" s="13">
        <v>1</v>
      </c>
      <c r="Q13" s="13">
        <v>0</v>
      </c>
      <c r="R13" s="14">
        <v>0</v>
      </c>
      <c r="S13" s="17"/>
      <c r="T13" s="99"/>
    </row>
    <row r="14" spans="1:20" x14ac:dyDescent="0.2">
      <c r="A14" s="83"/>
      <c r="B14" s="86"/>
      <c r="C14" s="127"/>
      <c r="D14" s="13"/>
      <c r="E14" s="13"/>
      <c r="F14" s="14"/>
      <c r="G14" s="12"/>
      <c r="H14" s="13"/>
      <c r="I14" s="13"/>
      <c r="J14" s="14"/>
      <c r="K14" s="127"/>
      <c r="L14" s="128"/>
      <c r="M14" s="128"/>
      <c r="N14" s="129"/>
      <c r="O14" s="12"/>
      <c r="P14" s="13"/>
      <c r="Q14" s="13"/>
      <c r="R14" s="14"/>
      <c r="S14" s="17"/>
      <c r="T14" s="99"/>
    </row>
    <row r="15" spans="1:20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  <c r="T15" s="99"/>
    </row>
    <row r="16" spans="1:20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  <c r="T16" s="99"/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50"/>
      <c r="E18" s="150"/>
      <c r="F18" s="14"/>
      <c r="G18" s="12"/>
      <c r="H18" s="150"/>
      <c r="I18" s="150"/>
      <c r="J18" s="14"/>
      <c r="K18" s="12"/>
      <c r="L18" s="150"/>
      <c r="M18" s="150"/>
      <c r="N18" s="14"/>
      <c r="O18" s="12"/>
      <c r="P18" s="150"/>
      <c r="Q18" s="150"/>
      <c r="R18" s="14"/>
      <c r="S18" s="17"/>
    </row>
    <row r="19" spans="1:24" s="151" customFormat="1" x14ac:dyDescent="0.2">
      <c r="A19" s="83"/>
      <c r="B19" s="86"/>
      <c r="C19" s="12"/>
      <c r="D19" s="150"/>
      <c r="E19" s="150"/>
      <c r="F19" s="14"/>
      <c r="G19" s="12"/>
      <c r="H19" s="150"/>
      <c r="I19" s="150"/>
      <c r="J19" s="14"/>
      <c r="K19" s="12"/>
      <c r="L19" s="150"/>
      <c r="M19" s="150"/>
      <c r="N19" s="14"/>
      <c r="O19" s="12"/>
      <c r="P19" s="150"/>
      <c r="Q19" s="150"/>
      <c r="R19" s="14"/>
      <c r="S19" s="17"/>
    </row>
    <row r="20" spans="1:24" s="151" customFormat="1" x14ac:dyDescent="0.2">
      <c r="A20" s="83"/>
      <c r="B20" s="86"/>
      <c r="C20" s="12"/>
      <c r="D20" s="150"/>
      <c r="E20" s="150"/>
      <c r="F20" s="14"/>
      <c r="G20" s="12"/>
      <c r="H20" s="150"/>
      <c r="I20" s="150"/>
      <c r="J20" s="14"/>
      <c r="K20" s="12"/>
      <c r="L20" s="150"/>
      <c r="M20" s="150"/>
      <c r="N20" s="14"/>
      <c r="O20" s="12"/>
      <c r="P20" s="150"/>
      <c r="Q20" s="150"/>
      <c r="R20" s="14"/>
      <c r="S20" s="17"/>
    </row>
    <row r="21" spans="1:24" s="151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73" t="s">
        <v>94</v>
      </c>
      <c r="C22" s="20">
        <v>28</v>
      </c>
      <c r="D22" s="21">
        <v>10</v>
      </c>
      <c r="E22" s="21">
        <v>8</v>
      </c>
      <c r="F22" s="22">
        <v>5</v>
      </c>
      <c r="G22" s="20">
        <v>29</v>
      </c>
      <c r="H22" s="21">
        <v>11</v>
      </c>
      <c r="I22" s="21">
        <v>7</v>
      </c>
      <c r="J22" s="22">
        <v>12</v>
      </c>
      <c r="K22" s="20">
        <v>22</v>
      </c>
      <c r="L22" s="21">
        <v>4</v>
      </c>
      <c r="M22" s="21">
        <v>8</v>
      </c>
      <c r="N22" s="22">
        <v>13</v>
      </c>
      <c r="O22" s="20">
        <v>28</v>
      </c>
      <c r="P22" s="21">
        <v>13</v>
      </c>
      <c r="Q22" s="21">
        <v>4</v>
      </c>
      <c r="R22" s="22">
        <v>9</v>
      </c>
      <c r="S22" s="24"/>
    </row>
    <row r="23" spans="1:24" x14ac:dyDescent="0.2">
      <c r="A23" s="18"/>
      <c r="B23" s="166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51" customFormat="1" ht="13.5" thickBot="1" x14ac:dyDescent="0.25">
      <c r="A25" s="18"/>
      <c r="B25" s="16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28</v>
      </c>
      <c r="D26" s="29">
        <f t="shared" si="0"/>
        <v>10</v>
      </c>
      <c r="E26" s="29">
        <f t="shared" si="0"/>
        <v>8</v>
      </c>
      <c r="F26" s="29">
        <f t="shared" si="0"/>
        <v>5</v>
      </c>
      <c r="G26" s="29">
        <f t="shared" si="0"/>
        <v>29</v>
      </c>
      <c r="H26" s="29">
        <f t="shared" si="0"/>
        <v>11</v>
      </c>
      <c r="I26" s="29">
        <f t="shared" si="0"/>
        <v>7</v>
      </c>
      <c r="J26" s="29">
        <f t="shared" si="0"/>
        <v>12</v>
      </c>
      <c r="K26" s="29">
        <f t="shared" si="0"/>
        <v>22</v>
      </c>
      <c r="L26" s="29">
        <f t="shared" si="0"/>
        <v>4</v>
      </c>
      <c r="M26" s="29">
        <f t="shared" si="0"/>
        <v>8</v>
      </c>
      <c r="N26" s="29">
        <f t="shared" si="0"/>
        <v>13</v>
      </c>
      <c r="O26" s="29">
        <f t="shared" si="0"/>
        <v>28</v>
      </c>
      <c r="P26" s="29">
        <f t="shared" si="0"/>
        <v>13</v>
      </c>
      <c r="Q26" s="29">
        <f t="shared" si="0"/>
        <v>4</v>
      </c>
      <c r="R26" s="29">
        <f t="shared" si="0"/>
        <v>9</v>
      </c>
      <c r="S26" s="24"/>
    </row>
    <row r="27" spans="1:24" ht="13.5" thickBot="1" x14ac:dyDescent="0.25">
      <c r="A27" s="18"/>
      <c r="B27" s="28" t="s">
        <v>11</v>
      </c>
      <c r="C27" s="30">
        <f>C26</f>
        <v>28</v>
      </c>
      <c r="D27" s="30">
        <f>D26</f>
        <v>10</v>
      </c>
      <c r="E27" s="30">
        <f>E26</f>
        <v>8</v>
      </c>
      <c r="F27" s="30">
        <f>F26</f>
        <v>5</v>
      </c>
      <c r="G27" s="30">
        <f t="shared" ref="G27:R27" si="1">SUM(C27,G26)</f>
        <v>57</v>
      </c>
      <c r="H27" s="30">
        <f t="shared" si="1"/>
        <v>21</v>
      </c>
      <c r="I27" s="30">
        <f t="shared" si="1"/>
        <v>15</v>
      </c>
      <c r="J27" s="30">
        <f t="shared" si="1"/>
        <v>17</v>
      </c>
      <c r="K27" s="30">
        <f t="shared" si="1"/>
        <v>79</v>
      </c>
      <c r="L27" s="30">
        <f t="shared" si="1"/>
        <v>25</v>
      </c>
      <c r="M27" s="30">
        <f t="shared" si="1"/>
        <v>23</v>
      </c>
      <c r="N27" s="30">
        <f t="shared" si="1"/>
        <v>30</v>
      </c>
      <c r="O27" s="31">
        <f t="shared" si="1"/>
        <v>107</v>
      </c>
      <c r="P27" s="30">
        <f t="shared" si="1"/>
        <v>38</v>
      </c>
      <c r="Q27" s="30">
        <f t="shared" si="1"/>
        <v>27</v>
      </c>
      <c r="R27" s="32">
        <f t="shared" si="1"/>
        <v>39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8" t="s">
        <v>127</v>
      </c>
      <c r="D29" s="199"/>
      <c r="E29" s="200"/>
      <c r="F29" s="4">
        <v>13</v>
      </c>
      <c r="G29" s="198" t="s">
        <v>126</v>
      </c>
      <c r="H29" s="199"/>
      <c r="I29" s="200"/>
      <c r="J29" s="4">
        <v>10</v>
      </c>
      <c r="K29" s="198" t="s">
        <v>43</v>
      </c>
      <c r="L29" s="199"/>
      <c r="M29" s="200"/>
      <c r="N29" s="4">
        <v>4</v>
      </c>
      <c r="O29" s="205" t="s">
        <v>124</v>
      </c>
      <c r="P29" s="199"/>
      <c r="Q29" s="200"/>
      <c r="R29" s="5">
        <v>2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46</v>
      </c>
      <c r="B31" s="86" t="str">
        <f t="shared" si="2"/>
        <v>Joe McCormick</v>
      </c>
      <c r="C31" s="12"/>
      <c r="D31" s="13"/>
      <c r="E31" s="13"/>
      <c r="F31" s="14"/>
      <c r="G31" s="12">
        <v>5</v>
      </c>
      <c r="H31" s="13">
        <v>2</v>
      </c>
      <c r="I31" s="13">
        <v>1</v>
      </c>
      <c r="J31" s="14">
        <v>3</v>
      </c>
      <c r="K31" s="12">
        <v>4</v>
      </c>
      <c r="L31" s="13">
        <v>1</v>
      </c>
      <c r="M31" s="13">
        <v>0</v>
      </c>
      <c r="N31" s="14">
        <v>3</v>
      </c>
      <c r="O31" s="15">
        <v>4</v>
      </c>
      <c r="P31" s="13">
        <v>1</v>
      </c>
      <c r="Q31" s="13">
        <v>0</v>
      </c>
      <c r="R31" s="16">
        <v>3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9</v>
      </c>
      <c r="B32" s="86" t="str">
        <f t="shared" si="2"/>
        <v>Guy Zuccarello</v>
      </c>
      <c r="C32" s="12">
        <v>3</v>
      </c>
      <c r="D32" s="13">
        <v>0</v>
      </c>
      <c r="E32" s="13">
        <v>0</v>
      </c>
      <c r="F32" s="14">
        <v>6</v>
      </c>
      <c r="G32" s="12">
        <v>4</v>
      </c>
      <c r="H32" s="13">
        <v>1</v>
      </c>
      <c r="I32" s="13">
        <v>0</v>
      </c>
      <c r="J32" s="14">
        <v>5</v>
      </c>
      <c r="K32" s="12">
        <v>4</v>
      </c>
      <c r="L32" s="13">
        <v>2</v>
      </c>
      <c r="M32" s="13">
        <v>0</v>
      </c>
      <c r="N32" s="14">
        <v>6</v>
      </c>
      <c r="O32" s="15">
        <v>4</v>
      </c>
      <c r="P32" s="13">
        <v>1</v>
      </c>
      <c r="Q32" s="13">
        <v>1</v>
      </c>
      <c r="R32" s="16">
        <v>5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81</v>
      </c>
      <c r="B33" s="86" t="str">
        <f t="shared" si="2"/>
        <v>Larry Haile</v>
      </c>
      <c r="C33" s="12"/>
      <c r="D33" s="13"/>
      <c r="E33" s="13"/>
      <c r="F33" s="14"/>
      <c r="G33" s="12">
        <v>4</v>
      </c>
      <c r="H33" s="13">
        <v>0</v>
      </c>
      <c r="I33" s="13">
        <v>2</v>
      </c>
      <c r="J33" s="14">
        <v>2</v>
      </c>
      <c r="K33" s="12">
        <v>4</v>
      </c>
      <c r="L33" s="13">
        <v>2</v>
      </c>
      <c r="M33" s="13">
        <v>0</v>
      </c>
      <c r="N33" s="14">
        <v>0</v>
      </c>
      <c r="O33" s="15">
        <v>4</v>
      </c>
      <c r="P33" s="13">
        <v>2</v>
      </c>
      <c r="Q33" s="13">
        <v>1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23</v>
      </c>
      <c r="B34" s="86" t="str">
        <f t="shared" si="2"/>
        <v>Joe O'Neill</v>
      </c>
      <c r="C34" s="12">
        <v>3</v>
      </c>
      <c r="D34" s="13">
        <v>0</v>
      </c>
      <c r="E34" s="13">
        <v>3</v>
      </c>
      <c r="F34" s="14">
        <v>0</v>
      </c>
      <c r="G34" s="12"/>
      <c r="H34" s="13"/>
      <c r="I34" s="13"/>
      <c r="J34" s="14"/>
      <c r="K34" s="12"/>
      <c r="L34" s="13"/>
      <c r="M34" s="13"/>
      <c r="N34" s="14"/>
      <c r="O34" s="15"/>
      <c r="P34" s="13"/>
      <c r="Q34" s="13"/>
      <c r="R34" s="16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37</v>
      </c>
      <c r="B35" s="86" t="str">
        <f t="shared" si="2"/>
        <v>Shayne Cantan</v>
      </c>
      <c r="C35" s="12"/>
      <c r="D35" s="13"/>
      <c r="E35" s="13"/>
      <c r="F35" s="14"/>
      <c r="G35" s="12">
        <v>4</v>
      </c>
      <c r="H35" s="13">
        <v>2</v>
      </c>
      <c r="I35" s="13">
        <v>2</v>
      </c>
      <c r="J35" s="14">
        <v>2</v>
      </c>
      <c r="K35" s="12">
        <v>4</v>
      </c>
      <c r="L35" s="13">
        <v>1</v>
      </c>
      <c r="M35" s="13">
        <v>1</v>
      </c>
      <c r="N35" s="14">
        <v>1</v>
      </c>
      <c r="O35" s="15">
        <v>4</v>
      </c>
      <c r="P35" s="13">
        <v>0</v>
      </c>
      <c r="Q35" s="13">
        <v>1</v>
      </c>
      <c r="R35" s="16">
        <v>2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17</v>
      </c>
      <c r="B36" s="86" t="str">
        <f t="shared" si="2"/>
        <v>Sengil Inkiala</v>
      </c>
      <c r="C36" s="12">
        <v>0</v>
      </c>
      <c r="D36" s="13">
        <v>0</v>
      </c>
      <c r="E36" s="13">
        <v>0</v>
      </c>
      <c r="F36" s="14">
        <v>2</v>
      </c>
      <c r="G36" s="12"/>
      <c r="H36" s="13"/>
      <c r="I36" s="13"/>
      <c r="J36" s="14"/>
      <c r="K36" s="12"/>
      <c r="L36" s="13"/>
      <c r="M36" s="13"/>
      <c r="N36" s="14"/>
      <c r="O36" s="15">
        <v>0</v>
      </c>
      <c r="P36" s="13">
        <v>0</v>
      </c>
      <c r="Q36" s="13">
        <v>0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41</v>
      </c>
      <c r="B37" s="86" t="str">
        <f t="shared" si="2"/>
        <v>Tim Syphers</v>
      </c>
      <c r="C37" s="12">
        <v>3</v>
      </c>
      <c r="D37" s="13">
        <v>1</v>
      </c>
      <c r="E37" s="13">
        <v>2</v>
      </c>
      <c r="F37" s="14">
        <v>0</v>
      </c>
      <c r="G37" s="12"/>
      <c r="H37" s="13"/>
      <c r="I37" s="13"/>
      <c r="J37" s="14"/>
      <c r="K37" s="12"/>
      <c r="L37" s="13"/>
      <c r="M37" s="13"/>
      <c r="N37" s="14"/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16</v>
      </c>
      <c r="B38" s="86" t="str">
        <f t="shared" si="2"/>
        <v>Aqil Sajjad</v>
      </c>
      <c r="C38" s="12"/>
      <c r="D38" s="13"/>
      <c r="E38" s="13"/>
      <c r="F38" s="14"/>
      <c r="G38" s="12">
        <v>4</v>
      </c>
      <c r="H38" s="13">
        <v>1</v>
      </c>
      <c r="I38" s="13">
        <v>1</v>
      </c>
      <c r="J38" s="14">
        <v>0</v>
      </c>
      <c r="K38" s="12">
        <v>3</v>
      </c>
      <c r="L38" s="13">
        <v>0</v>
      </c>
      <c r="M38" s="13">
        <v>0</v>
      </c>
      <c r="N38" s="14">
        <v>1</v>
      </c>
      <c r="O38" s="15">
        <v>4</v>
      </c>
      <c r="P38" s="13">
        <v>2</v>
      </c>
      <c r="Q38" s="13">
        <v>1</v>
      </c>
      <c r="R38" s="16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73</v>
      </c>
      <c r="B39" s="86" t="str">
        <f t="shared" si="2"/>
        <v>Damon Graff</v>
      </c>
      <c r="C39" s="12">
        <v>4</v>
      </c>
      <c r="D39" s="13">
        <v>0</v>
      </c>
      <c r="E39" s="13">
        <v>2</v>
      </c>
      <c r="F39" s="14">
        <v>0</v>
      </c>
      <c r="G39" s="12"/>
      <c r="H39" s="13"/>
      <c r="I39" s="13"/>
      <c r="J39" s="14"/>
      <c r="K39" s="12"/>
      <c r="L39" s="13"/>
      <c r="M39" s="13"/>
      <c r="N39" s="14"/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64</v>
      </c>
      <c r="B40" s="86" t="str">
        <f t="shared" si="2"/>
        <v>Bob Thayer</v>
      </c>
      <c r="C40" s="12">
        <v>3</v>
      </c>
      <c r="D40" s="13">
        <v>0</v>
      </c>
      <c r="E40" s="13">
        <v>1</v>
      </c>
      <c r="F40" s="14">
        <v>0</v>
      </c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14</v>
      </c>
      <c r="B41" s="86" t="str">
        <f t="shared" si="2"/>
        <v>Joe Quintanilla</v>
      </c>
      <c r="C41" s="12">
        <v>3</v>
      </c>
      <c r="D41" s="13">
        <v>0</v>
      </c>
      <c r="E41" s="13">
        <v>1</v>
      </c>
      <c r="F41" s="14">
        <v>0</v>
      </c>
      <c r="G41" s="12">
        <v>4</v>
      </c>
      <c r="H41" s="13">
        <v>1</v>
      </c>
      <c r="I41" s="13">
        <v>0</v>
      </c>
      <c r="J41" s="14">
        <v>2</v>
      </c>
      <c r="K41" s="12">
        <v>3</v>
      </c>
      <c r="L41" s="13">
        <v>1</v>
      </c>
      <c r="M41" s="13">
        <v>1</v>
      </c>
      <c r="N41" s="14">
        <v>1</v>
      </c>
      <c r="O41" s="15">
        <v>4</v>
      </c>
      <c r="P41" s="13">
        <v>0</v>
      </c>
      <c r="Q41" s="13">
        <v>2</v>
      </c>
      <c r="R41" s="16">
        <v>0</v>
      </c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50"/>
      <c r="E46" s="150"/>
      <c r="F46" s="14"/>
      <c r="G46" s="12"/>
      <c r="H46" s="150"/>
      <c r="I46" s="150"/>
      <c r="J46" s="14"/>
      <c r="K46" s="12"/>
      <c r="L46" s="150"/>
      <c r="M46" s="150"/>
      <c r="N46" s="14"/>
      <c r="O46" s="15"/>
      <c r="P46" s="150"/>
      <c r="Q46" s="150"/>
      <c r="R46" s="14"/>
      <c r="S46" s="17"/>
      <c r="U46" s="43"/>
      <c r="V46" s="39"/>
      <c r="W46" s="39"/>
      <c r="X46" s="39"/>
    </row>
    <row r="47" spans="1:24" s="151" customFormat="1" x14ac:dyDescent="0.2">
      <c r="A47" s="83">
        <f t="shared" si="2"/>
        <v>0</v>
      </c>
      <c r="B47" s="86">
        <f t="shared" si="2"/>
        <v>0</v>
      </c>
      <c r="C47" s="12"/>
      <c r="D47" s="150"/>
      <c r="E47" s="150"/>
      <c r="F47" s="14"/>
      <c r="G47" s="12"/>
      <c r="H47" s="150"/>
      <c r="I47" s="150"/>
      <c r="J47" s="14"/>
      <c r="K47" s="12"/>
      <c r="L47" s="150"/>
      <c r="M47" s="150"/>
      <c r="N47" s="14"/>
      <c r="O47" s="15"/>
      <c r="P47" s="150"/>
      <c r="Q47" s="150"/>
      <c r="R47" s="14"/>
      <c r="S47" s="17"/>
      <c r="U47" s="43"/>
      <c r="V47" s="39"/>
      <c r="W47" s="39"/>
      <c r="X47" s="39"/>
    </row>
    <row r="48" spans="1:24" s="151" customFormat="1" x14ac:dyDescent="0.2">
      <c r="A48" s="83">
        <f t="shared" si="2"/>
        <v>0</v>
      </c>
      <c r="B48" s="86">
        <f t="shared" si="2"/>
        <v>0</v>
      </c>
      <c r="C48" s="12"/>
      <c r="D48" s="150"/>
      <c r="E48" s="150"/>
      <c r="F48" s="14"/>
      <c r="G48" s="12"/>
      <c r="H48" s="150"/>
      <c r="I48" s="150"/>
      <c r="J48" s="14"/>
      <c r="K48" s="12"/>
      <c r="L48" s="150"/>
      <c r="M48" s="150"/>
      <c r="N48" s="14"/>
      <c r="O48" s="15"/>
      <c r="P48" s="150"/>
      <c r="Q48" s="150"/>
      <c r="R48" s="14"/>
      <c r="S48" s="17"/>
      <c r="U48" s="43"/>
      <c r="V48" s="39"/>
      <c r="W48" s="39"/>
      <c r="X48" s="39"/>
    </row>
    <row r="49" spans="1:30" s="151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6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Ron Cochran</v>
      </c>
      <c r="C50" s="20">
        <v>19</v>
      </c>
      <c r="D50" s="21">
        <v>1</v>
      </c>
      <c r="E50" s="21">
        <v>9</v>
      </c>
      <c r="F50" s="22">
        <v>8</v>
      </c>
      <c r="G50" s="20">
        <v>25</v>
      </c>
      <c r="H50" s="21">
        <v>7</v>
      </c>
      <c r="I50" s="21">
        <v>6</v>
      </c>
      <c r="J50" s="22">
        <v>14</v>
      </c>
      <c r="K50" s="20">
        <v>22</v>
      </c>
      <c r="L50" s="21">
        <v>7</v>
      </c>
      <c r="M50" s="21">
        <v>2</v>
      </c>
      <c r="N50" s="22">
        <v>12</v>
      </c>
      <c r="O50" s="20">
        <v>24</v>
      </c>
      <c r="P50" s="21">
        <v>6</v>
      </c>
      <c r="Q50" s="21">
        <v>6</v>
      </c>
      <c r="R50" s="23">
        <v>10</v>
      </c>
      <c r="S50" s="24"/>
      <c r="U50" s="39"/>
      <c r="V50" s="39"/>
      <c r="W50" s="39"/>
      <c r="X50" s="39"/>
    </row>
    <row r="51" spans="1:30" x14ac:dyDescent="0.2">
      <c r="A51" s="18"/>
      <c r="B51" s="16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51" customFormat="1" ht="13.5" thickBot="1" x14ac:dyDescent="0.25">
      <c r="A53" s="18"/>
      <c r="B53" s="16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19</v>
      </c>
      <c r="D54" s="29">
        <f t="shared" si="3"/>
        <v>1</v>
      </c>
      <c r="E54" s="29">
        <f t="shared" si="3"/>
        <v>9</v>
      </c>
      <c r="F54" s="29">
        <f t="shared" si="3"/>
        <v>8</v>
      </c>
      <c r="G54" s="29">
        <f t="shared" si="3"/>
        <v>25</v>
      </c>
      <c r="H54" s="29">
        <f t="shared" si="3"/>
        <v>7</v>
      </c>
      <c r="I54" s="29">
        <f t="shared" si="3"/>
        <v>6</v>
      </c>
      <c r="J54" s="29">
        <f t="shared" si="3"/>
        <v>14</v>
      </c>
      <c r="K54" s="29">
        <f t="shared" si="3"/>
        <v>22</v>
      </c>
      <c r="L54" s="29">
        <f t="shared" si="3"/>
        <v>7</v>
      </c>
      <c r="M54" s="29">
        <f t="shared" si="3"/>
        <v>2</v>
      </c>
      <c r="N54" s="29">
        <f t="shared" si="3"/>
        <v>12</v>
      </c>
      <c r="O54" s="29">
        <f t="shared" si="3"/>
        <v>24</v>
      </c>
      <c r="P54" s="29">
        <f t="shared" si="3"/>
        <v>6</v>
      </c>
      <c r="Q54" s="29">
        <f t="shared" si="3"/>
        <v>6</v>
      </c>
      <c r="R54" s="29">
        <f t="shared" si="3"/>
        <v>10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126</v>
      </c>
      <c r="D55" s="30">
        <f>SUM(P27,D54)</f>
        <v>39</v>
      </c>
      <c r="E55" s="30">
        <f>SUM(Q27,E54)</f>
        <v>36</v>
      </c>
      <c r="F55" s="30">
        <f>SUM(R27,F54)</f>
        <v>47</v>
      </c>
      <c r="G55" s="30">
        <f t="shared" ref="G55:R55" si="4">SUM(C55,G54)</f>
        <v>151</v>
      </c>
      <c r="H55" s="30">
        <f t="shared" si="4"/>
        <v>46</v>
      </c>
      <c r="I55" s="30">
        <f t="shared" si="4"/>
        <v>42</v>
      </c>
      <c r="J55" s="30">
        <f t="shared" si="4"/>
        <v>61</v>
      </c>
      <c r="K55" s="30">
        <f t="shared" si="4"/>
        <v>173</v>
      </c>
      <c r="L55" s="30">
        <f t="shared" si="4"/>
        <v>53</v>
      </c>
      <c r="M55" s="30">
        <f t="shared" si="4"/>
        <v>44</v>
      </c>
      <c r="N55" s="30">
        <f t="shared" si="4"/>
        <v>73</v>
      </c>
      <c r="O55" s="31">
        <f t="shared" si="4"/>
        <v>197</v>
      </c>
      <c r="P55" s="30">
        <f t="shared" si="4"/>
        <v>59</v>
      </c>
      <c r="Q55" s="30">
        <f t="shared" si="4"/>
        <v>50</v>
      </c>
      <c r="R55" s="32">
        <f t="shared" si="4"/>
        <v>83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8"/>
      <c r="D57" s="199"/>
      <c r="E57" s="200"/>
      <c r="F57" s="49"/>
      <c r="G57" s="198"/>
      <c r="H57" s="199"/>
      <c r="I57" s="200"/>
      <c r="J57" s="49"/>
      <c r="K57" s="198"/>
      <c r="L57" s="199"/>
      <c r="M57" s="204"/>
      <c r="N57" s="50"/>
      <c r="O57" s="51" t="s">
        <v>14</v>
      </c>
      <c r="P57" s="52"/>
      <c r="Q57" s="4"/>
      <c r="R57" s="53">
        <f>SUM(F1,J1,N1,R1,F29,J29,N29,R29,F57,J57,N57)</f>
        <v>44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390</v>
      </c>
      <c r="AB58" s="57" t="s">
        <v>34</v>
      </c>
      <c r="AC58" s="57" t="s">
        <v>22</v>
      </c>
      <c r="AD58" s="104" t="s">
        <v>46</v>
      </c>
    </row>
    <row r="59" spans="1:30" ht="13.5" thickTop="1" x14ac:dyDescent="0.2">
      <c r="A59" s="83" t="str">
        <f t="shared" ref="A59:A76" si="5">A3</f>
        <v>46</v>
      </c>
      <c r="B59" s="86" t="str">
        <f t="shared" ref="B59:B76" si="6">B31</f>
        <v>Joe McCormick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29</v>
      </c>
      <c r="P59" s="88">
        <f>SUM(D3,H3,L3,P3,D31,H31,L31,P31,D59,H59,L59)</f>
        <v>9</v>
      </c>
      <c r="Q59" s="88">
        <f>SUM(E3,I3,M3,Q3,E31,I31,M31,Q31,E59,I59,M59)</f>
        <v>4</v>
      </c>
      <c r="R59" s="89">
        <f>SUM(F3,J3,N3,R3,F31,J31,N31,R31,F59,J59,N59)</f>
        <v>16</v>
      </c>
      <c r="S59" s="84">
        <f>IF(O59=0,0,AVERAGE(P59/O59))</f>
        <v>0.31034482758620691</v>
      </c>
      <c r="U59" s="43" t="s">
        <v>284</v>
      </c>
      <c r="V59" s="86" t="s">
        <v>171</v>
      </c>
      <c r="W59" s="59">
        <v>16</v>
      </c>
      <c r="X59" s="59">
        <v>16</v>
      </c>
      <c r="Y59" s="60">
        <v>0.31034482758620691</v>
      </c>
      <c r="Z59" s="60" t="s">
        <v>114</v>
      </c>
      <c r="AA59" s="60">
        <v>2.2857142857142856</v>
      </c>
      <c r="AB59" s="60" t="s">
        <v>114</v>
      </c>
      <c r="AC59" s="59">
        <v>7</v>
      </c>
      <c r="AD59" s="105">
        <v>0.31034482758620691</v>
      </c>
    </row>
    <row r="60" spans="1:30" x14ac:dyDescent="0.2">
      <c r="A60" s="83" t="str">
        <f t="shared" si="5"/>
        <v>9</v>
      </c>
      <c r="B60" s="86" t="str">
        <f t="shared" si="6"/>
        <v>Guy Zuccarello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30</v>
      </c>
      <c r="P60" s="56">
        <f t="shared" si="7"/>
        <v>11</v>
      </c>
      <c r="Q60" s="56">
        <f t="shared" si="7"/>
        <v>5</v>
      </c>
      <c r="R60" s="91">
        <f t="shared" si="7"/>
        <v>41</v>
      </c>
      <c r="S60" s="85">
        <f t="shared" ref="S60:S76" si="8">IF(O60=0,0,AVERAGE(P60/O60))</f>
        <v>0.36666666666666664</v>
      </c>
      <c r="U60" s="43" t="s">
        <v>128</v>
      </c>
      <c r="V60" s="86" t="s">
        <v>347</v>
      </c>
      <c r="W60" s="59">
        <v>41</v>
      </c>
      <c r="X60" s="59">
        <v>41</v>
      </c>
      <c r="Y60" s="60">
        <v>0.36666666666666664</v>
      </c>
      <c r="Z60" s="60" t="s">
        <v>114</v>
      </c>
      <c r="AA60" s="60">
        <v>5.125</v>
      </c>
      <c r="AB60" s="60" t="s">
        <v>114</v>
      </c>
      <c r="AC60" s="59">
        <v>8</v>
      </c>
      <c r="AD60" s="105">
        <v>0.36666666666666664</v>
      </c>
    </row>
    <row r="61" spans="1:30" x14ac:dyDescent="0.2">
      <c r="A61" s="83" t="str">
        <f t="shared" si="5"/>
        <v>81</v>
      </c>
      <c r="B61" s="86" t="str">
        <f t="shared" si="6"/>
        <v>Larry Haile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28</v>
      </c>
      <c r="P61" s="56">
        <f t="shared" si="9"/>
        <v>12</v>
      </c>
      <c r="Q61" s="56">
        <f t="shared" si="9"/>
        <v>8</v>
      </c>
      <c r="R61" s="91">
        <f t="shared" si="9"/>
        <v>5</v>
      </c>
      <c r="S61" s="85">
        <f t="shared" si="8"/>
        <v>0.42857142857142855</v>
      </c>
      <c r="U61" s="43" t="s">
        <v>285</v>
      </c>
      <c r="V61" s="86" t="s">
        <v>93</v>
      </c>
      <c r="W61" s="59">
        <v>5</v>
      </c>
      <c r="X61" s="59">
        <v>5</v>
      </c>
      <c r="Y61" s="60">
        <v>0.42857142857142855</v>
      </c>
      <c r="Z61" s="60" t="s">
        <v>114</v>
      </c>
      <c r="AA61" s="60">
        <v>0.7142857142857143</v>
      </c>
      <c r="AB61" s="60" t="s">
        <v>114</v>
      </c>
      <c r="AC61" s="59">
        <v>7</v>
      </c>
      <c r="AD61" s="105">
        <v>0.42857142857142855</v>
      </c>
    </row>
    <row r="62" spans="1:30" x14ac:dyDescent="0.2">
      <c r="A62" s="83" t="str">
        <f t="shared" si="5"/>
        <v>23</v>
      </c>
      <c r="B62" s="86" t="str">
        <f t="shared" si="6"/>
        <v>Joe O'Neill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6</v>
      </c>
      <c r="P62" s="56">
        <f t="shared" si="10"/>
        <v>0</v>
      </c>
      <c r="Q62" s="56">
        <f t="shared" si="10"/>
        <v>5</v>
      </c>
      <c r="R62" s="91">
        <f t="shared" si="10"/>
        <v>0</v>
      </c>
      <c r="S62" s="85">
        <f t="shared" si="8"/>
        <v>0</v>
      </c>
      <c r="U62" s="43" t="s">
        <v>234</v>
      </c>
      <c r="V62" s="86" t="s">
        <v>115</v>
      </c>
      <c r="W62" s="59">
        <v>0</v>
      </c>
      <c r="X62" s="59" t="s">
        <v>391</v>
      </c>
      <c r="Y62" s="60">
        <v>0</v>
      </c>
      <c r="Z62" s="60" t="s">
        <v>164</v>
      </c>
      <c r="AA62" s="60">
        <v>0</v>
      </c>
      <c r="AB62" s="60" t="s">
        <v>114</v>
      </c>
      <c r="AC62" s="59">
        <v>4</v>
      </c>
      <c r="AD62" s="105">
        <v>0</v>
      </c>
    </row>
    <row r="63" spans="1:30" x14ac:dyDescent="0.2">
      <c r="A63" s="83" t="str">
        <f t="shared" si="5"/>
        <v>37</v>
      </c>
      <c r="B63" s="86" t="str">
        <f t="shared" si="6"/>
        <v>Shayne Cantan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29</v>
      </c>
      <c r="P63" s="56">
        <f t="shared" si="11"/>
        <v>12</v>
      </c>
      <c r="Q63" s="56">
        <f t="shared" si="11"/>
        <v>8</v>
      </c>
      <c r="R63" s="91">
        <f t="shared" si="11"/>
        <v>11</v>
      </c>
      <c r="S63" s="85">
        <f t="shared" si="8"/>
        <v>0.41379310344827586</v>
      </c>
      <c r="U63" s="43" t="s">
        <v>232</v>
      </c>
      <c r="V63" s="86" t="s">
        <v>345</v>
      </c>
      <c r="W63" s="59">
        <v>11</v>
      </c>
      <c r="X63" s="59">
        <v>11</v>
      </c>
      <c r="Y63" s="60">
        <v>0.41379310344827586</v>
      </c>
      <c r="Z63" s="60" t="s">
        <v>114</v>
      </c>
      <c r="AA63" s="60">
        <v>1.5714285714285714</v>
      </c>
      <c r="AB63" s="60" t="s">
        <v>114</v>
      </c>
      <c r="AC63" s="59">
        <v>7</v>
      </c>
      <c r="AD63" s="105">
        <v>0.41379310344827586</v>
      </c>
    </row>
    <row r="64" spans="1:30" x14ac:dyDescent="0.2">
      <c r="A64" s="83" t="str">
        <f t="shared" si="5"/>
        <v>17</v>
      </c>
      <c r="B64" s="86" t="str">
        <f t="shared" si="6"/>
        <v>Sengil Inkiala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0</v>
      </c>
      <c r="P64" s="56">
        <f t="shared" si="12"/>
        <v>0</v>
      </c>
      <c r="Q64" s="56">
        <f t="shared" si="12"/>
        <v>0</v>
      </c>
      <c r="R64" s="91">
        <f t="shared" si="12"/>
        <v>5</v>
      </c>
      <c r="S64" s="85">
        <f t="shared" si="8"/>
        <v>0</v>
      </c>
      <c r="U64" s="43" t="s">
        <v>228</v>
      </c>
      <c r="V64" s="86" t="s">
        <v>354</v>
      </c>
      <c r="W64" s="59">
        <v>5</v>
      </c>
      <c r="X64" s="59">
        <v>5</v>
      </c>
      <c r="Y64" s="60">
        <v>0</v>
      </c>
      <c r="Z64" s="60" t="s">
        <v>164</v>
      </c>
      <c r="AA64" s="60">
        <v>1</v>
      </c>
      <c r="AB64" s="60" t="s">
        <v>114</v>
      </c>
      <c r="AC64" s="59">
        <v>5</v>
      </c>
      <c r="AD64" s="105">
        <v>0</v>
      </c>
    </row>
    <row r="65" spans="1:30" x14ac:dyDescent="0.2">
      <c r="A65" s="83" t="str">
        <f t="shared" si="5"/>
        <v>41</v>
      </c>
      <c r="B65" s="86" t="str">
        <f t="shared" si="6"/>
        <v>Tim Syphers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7</v>
      </c>
      <c r="P65" s="56">
        <f t="shared" si="13"/>
        <v>2</v>
      </c>
      <c r="Q65" s="56">
        <f t="shared" si="13"/>
        <v>4</v>
      </c>
      <c r="R65" s="91">
        <f t="shared" si="13"/>
        <v>0</v>
      </c>
      <c r="S65" s="85">
        <f t="shared" si="8"/>
        <v>0.2857142857142857</v>
      </c>
      <c r="U65" s="43" t="s">
        <v>266</v>
      </c>
      <c r="V65" s="86" t="s">
        <v>286</v>
      </c>
      <c r="W65" s="59">
        <v>0</v>
      </c>
      <c r="X65" s="59" t="s">
        <v>391</v>
      </c>
      <c r="Y65" s="60">
        <v>0.2857142857142857</v>
      </c>
      <c r="Z65" s="60" t="s">
        <v>164</v>
      </c>
      <c r="AA65" s="60">
        <v>0</v>
      </c>
      <c r="AB65" s="60" t="s">
        <v>114</v>
      </c>
      <c r="AC65" s="59">
        <v>4</v>
      </c>
      <c r="AD65" s="105">
        <v>0.1</v>
      </c>
    </row>
    <row r="66" spans="1:30" x14ac:dyDescent="0.2">
      <c r="A66" s="83" t="str">
        <f t="shared" si="5"/>
        <v>16</v>
      </c>
      <c r="B66" s="86" t="str">
        <f t="shared" si="6"/>
        <v>Aqil Sajjad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27</v>
      </c>
      <c r="P66" s="56">
        <f t="shared" si="14"/>
        <v>8</v>
      </c>
      <c r="Q66" s="56">
        <f t="shared" si="14"/>
        <v>5</v>
      </c>
      <c r="R66" s="91">
        <f t="shared" si="14"/>
        <v>1</v>
      </c>
      <c r="S66" s="85">
        <f t="shared" si="8"/>
        <v>0.29629629629629628</v>
      </c>
      <c r="U66" s="43" t="s">
        <v>235</v>
      </c>
      <c r="V66" s="86" t="s">
        <v>116</v>
      </c>
      <c r="W66" s="59">
        <v>1</v>
      </c>
      <c r="X66" s="59">
        <v>1</v>
      </c>
      <c r="Y66" s="60">
        <v>0.29629629629629628</v>
      </c>
      <c r="Z66" s="60" t="s">
        <v>114</v>
      </c>
      <c r="AA66" s="60">
        <v>0.14285714285714285</v>
      </c>
      <c r="AB66" s="60" t="s">
        <v>114</v>
      </c>
      <c r="AC66" s="59">
        <v>7</v>
      </c>
      <c r="AD66" s="105">
        <v>0.29629629629629628</v>
      </c>
    </row>
    <row r="67" spans="1:30" x14ac:dyDescent="0.2">
      <c r="A67" s="83" t="str">
        <f t="shared" si="5"/>
        <v>73</v>
      </c>
      <c r="B67" s="86" t="str">
        <f t="shared" si="6"/>
        <v>Damon Graff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6</v>
      </c>
      <c r="P67" s="56">
        <f t="shared" si="15"/>
        <v>0</v>
      </c>
      <c r="Q67" s="56">
        <f t="shared" si="15"/>
        <v>2</v>
      </c>
      <c r="R67" s="91">
        <f t="shared" si="15"/>
        <v>0</v>
      </c>
      <c r="S67" s="85">
        <f t="shared" si="8"/>
        <v>0</v>
      </c>
      <c r="U67" s="43" t="s">
        <v>287</v>
      </c>
      <c r="V67" s="86" t="s">
        <v>336</v>
      </c>
      <c r="W67" s="59">
        <v>0</v>
      </c>
      <c r="X67" s="59" t="s">
        <v>391</v>
      </c>
      <c r="Y67" s="60">
        <v>0</v>
      </c>
      <c r="Z67" s="60" t="s">
        <v>164</v>
      </c>
      <c r="AA67" s="60">
        <v>0</v>
      </c>
      <c r="AB67" s="60" t="s">
        <v>114</v>
      </c>
      <c r="AC67" s="59">
        <v>4</v>
      </c>
      <c r="AD67" s="105">
        <v>0</v>
      </c>
    </row>
    <row r="68" spans="1:30" x14ac:dyDescent="0.2">
      <c r="A68" s="83" t="str">
        <f t="shared" si="5"/>
        <v>64</v>
      </c>
      <c r="B68" s="86" t="str">
        <f t="shared" si="6"/>
        <v>Bob Thayer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6</v>
      </c>
      <c r="P68" s="56">
        <f t="shared" si="16"/>
        <v>0</v>
      </c>
      <c r="Q68" s="56">
        <f t="shared" si="16"/>
        <v>2</v>
      </c>
      <c r="R68" s="91">
        <f t="shared" si="16"/>
        <v>1</v>
      </c>
      <c r="S68" s="85">
        <f t="shared" si="8"/>
        <v>0</v>
      </c>
      <c r="U68" s="43" t="s">
        <v>288</v>
      </c>
      <c r="V68" s="86" t="s">
        <v>289</v>
      </c>
      <c r="W68" s="59">
        <v>1</v>
      </c>
      <c r="X68" s="59">
        <v>1</v>
      </c>
      <c r="Y68" s="60">
        <v>0</v>
      </c>
      <c r="Z68" s="60" t="s">
        <v>164</v>
      </c>
      <c r="AA68" s="60">
        <v>0.2</v>
      </c>
      <c r="AB68" s="60" t="s">
        <v>114</v>
      </c>
      <c r="AC68" s="59">
        <v>5</v>
      </c>
      <c r="AD68" s="105">
        <v>0</v>
      </c>
    </row>
    <row r="69" spans="1:30" x14ac:dyDescent="0.2">
      <c r="A69" s="83" t="str">
        <f t="shared" si="5"/>
        <v>14</v>
      </c>
      <c r="B69" s="86" t="str">
        <f t="shared" si="6"/>
        <v>Joe Quintanilla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29</v>
      </c>
      <c r="P69" s="56">
        <f t="shared" si="17"/>
        <v>5</v>
      </c>
      <c r="Q69" s="56">
        <f t="shared" si="17"/>
        <v>7</v>
      </c>
      <c r="R69" s="91">
        <f t="shared" si="17"/>
        <v>3</v>
      </c>
      <c r="S69" s="85">
        <f t="shared" si="8"/>
        <v>0.17241379310344829</v>
      </c>
      <c r="U69" s="43" t="s">
        <v>270</v>
      </c>
      <c r="V69" s="86" t="s">
        <v>207</v>
      </c>
      <c r="W69" s="59">
        <v>3</v>
      </c>
      <c r="X69" s="59">
        <v>3</v>
      </c>
      <c r="Y69" s="60">
        <v>0.17241379310344829</v>
      </c>
      <c r="Z69" s="60" t="s">
        <v>114</v>
      </c>
      <c r="AA69" s="60">
        <v>0.375</v>
      </c>
      <c r="AB69" s="60" t="s">
        <v>114</v>
      </c>
      <c r="AC69" s="59">
        <v>8</v>
      </c>
      <c r="AD69" s="105">
        <v>0.17241379310344829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391</v>
      </c>
      <c r="Y70" s="60">
        <v>0</v>
      </c>
      <c r="Z70" s="60" t="s">
        <v>164</v>
      </c>
      <c r="AA70" s="60">
        <v>0</v>
      </c>
      <c r="AB70" s="60" t="s">
        <v>161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391</v>
      </c>
      <c r="Y71" s="60">
        <v>0</v>
      </c>
      <c r="Z71" s="60" t="s">
        <v>164</v>
      </c>
      <c r="AA71" s="60">
        <v>0</v>
      </c>
      <c r="AB71" s="60" t="s">
        <v>161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391</v>
      </c>
      <c r="Y72" s="60">
        <v>0</v>
      </c>
      <c r="Z72" s="60" t="s">
        <v>164</v>
      </c>
      <c r="AA72" s="60">
        <v>0</v>
      </c>
      <c r="AB72" s="60" t="s">
        <v>161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391</v>
      </c>
      <c r="Y73" s="60">
        <v>0</v>
      </c>
      <c r="Z73" s="60" t="s">
        <v>164</v>
      </c>
      <c r="AA73" s="60">
        <v>0</v>
      </c>
      <c r="AB73" s="60" t="s">
        <v>161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7"/>
      <c r="D74" s="158"/>
      <c r="E74" s="158"/>
      <c r="F74" s="159"/>
      <c r="G74" s="157"/>
      <c r="H74" s="158"/>
      <c r="I74" s="158"/>
      <c r="J74" s="159"/>
      <c r="K74" s="157"/>
      <c r="L74" s="158"/>
      <c r="M74" s="158"/>
      <c r="N74" s="15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391</v>
      </c>
      <c r="Y74" s="60">
        <v>0</v>
      </c>
      <c r="Z74" s="60" t="s">
        <v>164</v>
      </c>
      <c r="AA74" s="60">
        <v>0</v>
      </c>
      <c r="AB74" s="60" t="s">
        <v>161</v>
      </c>
      <c r="AC74" s="59">
        <v>0</v>
      </c>
      <c r="AD74" s="105">
        <v>0</v>
      </c>
    </row>
    <row r="75" spans="1:30" s="151" customFormat="1" x14ac:dyDescent="0.2">
      <c r="A75" s="83">
        <f t="shared" si="5"/>
        <v>0</v>
      </c>
      <c r="B75" s="86">
        <f t="shared" si="6"/>
        <v>0</v>
      </c>
      <c r="C75" s="12"/>
      <c r="D75" s="150"/>
      <c r="E75" s="150"/>
      <c r="F75" s="14"/>
      <c r="G75" s="12"/>
      <c r="H75" s="150"/>
      <c r="I75" s="150"/>
      <c r="J75" s="14"/>
      <c r="K75" s="12"/>
      <c r="L75" s="150"/>
      <c r="M75" s="15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391</v>
      </c>
      <c r="Y75" s="60">
        <v>0</v>
      </c>
      <c r="Z75" s="60" t="s">
        <v>164</v>
      </c>
      <c r="AA75" s="60">
        <v>0</v>
      </c>
      <c r="AB75" s="60" t="s">
        <v>161</v>
      </c>
      <c r="AC75" s="59">
        <v>0</v>
      </c>
      <c r="AD75" s="105">
        <v>0</v>
      </c>
    </row>
    <row r="76" spans="1:30" s="151" customFormat="1" x14ac:dyDescent="0.2">
      <c r="A76" s="83">
        <f t="shared" si="5"/>
        <v>0</v>
      </c>
      <c r="B76" s="86">
        <f t="shared" si="6"/>
        <v>0</v>
      </c>
      <c r="C76" s="12"/>
      <c r="D76" s="150"/>
      <c r="E76" s="150"/>
      <c r="F76" s="14"/>
      <c r="G76" s="12"/>
      <c r="H76" s="150"/>
      <c r="I76" s="150"/>
      <c r="J76" s="14"/>
      <c r="K76" s="12"/>
      <c r="L76" s="150"/>
      <c r="M76" s="15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391</v>
      </c>
      <c r="Y76" s="60">
        <v>0</v>
      </c>
      <c r="Z76" s="60" t="s">
        <v>164</v>
      </c>
      <c r="AA76" s="60">
        <v>0</v>
      </c>
      <c r="AB76" s="60" t="s">
        <v>161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Ron Cochran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197</v>
      </c>
      <c r="P78" s="21">
        <f t="shared" si="25"/>
        <v>59</v>
      </c>
      <c r="Q78" s="162">
        <f t="shared" si="25"/>
        <v>50</v>
      </c>
      <c r="R78" s="161"/>
      <c r="S78" s="163">
        <f>SUM(Q78/O78)</f>
        <v>0.25380710659898476</v>
      </c>
      <c r="V78" s="56" t="s">
        <v>23</v>
      </c>
      <c r="W78" s="59">
        <v>83</v>
      </c>
      <c r="X78" s="59">
        <v>83</v>
      </c>
      <c r="Y78" s="61"/>
      <c r="Z78" s="61"/>
      <c r="AA78" s="61"/>
      <c r="AB78" s="61"/>
      <c r="AC78" s="62"/>
    </row>
    <row r="79" spans="1:30" x14ac:dyDescent="0.2">
      <c r="A79" s="11"/>
      <c r="B79" s="16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64" t="e">
        <f>SUM(Q79/O79)</f>
        <v>#DIV/0!</v>
      </c>
      <c r="V79" s="67" t="s">
        <v>24</v>
      </c>
      <c r="W79" s="62"/>
      <c r="X79" s="62"/>
      <c r="Y79" s="68">
        <v>0.42857142857142855</v>
      </c>
      <c r="Z79" s="68"/>
      <c r="AA79" s="68">
        <v>5.125</v>
      </c>
      <c r="AB79" s="68"/>
      <c r="AC79" s="62"/>
    </row>
    <row r="80" spans="1:30" x14ac:dyDescent="0.2">
      <c r="A80" s="11"/>
      <c r="B80" s="160">
        <f>B52</f>
        <v>0</v>
      </c>
      <c r="C80" s="12"/>
      <c r="D80" s="150"/>
      <c r="E80" s="150"/>
      <c r="F80" s="14"/>
      <c r="G80" s="12"/>
      <c r="H80" s="150"/>
      <c r="I80" s="150"/>
      <c r="J80" s="14"/>
      <c r="K80" s="12"/>
      <c r="L80" s="150"/>
      <c r="M80" s="15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51" customFormat="1" ht="13.5" thickBot="1" x14ac:dyDescent="0.25">
      <c r="A81" s="179"/>
      <c r="B81" s="160">
        <f>B53</f>
        <v>0</v>
      </c>
      <c r="C81" s="181"/>
      <c r="D81" s="182"/>
      <c r="E81" s="182"/>
      <c r="F81" s="183"/>
      <c r="G81" s="181"/>
      <c r="H81" s="182"/>
      <c r="I81" s="182"/>
      <c r="J81" s="183"/>
      <c r="K81" s="181"/>
      <c r="L81" s="182"/>
      <c r="M81" s="182"/>
      <c r="N81" s="183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5" t="e">
        <f>SUM(Q81/O81)</f>
        <v>#DIV/0!</v>
      </c>
      <c r="V81" s="67"/>
      <c r="W81" s="180"/>
      <c r="X81" s="180"/>
      <c r="Y81" s="68"/>
      <c r="Z81" s="68"/>
      <c r="AA81" s="68"/>
      <c r="AB81" s="68"/>
      <c r="AC81" s="180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197</v>
      </c>
      <c r="P82" s="29">
        <f t="shared" si="26"/>
        <v>59</v>
      </c>
      <c r="Q82" s="29">
        <f t="shared" si="26"/>
        <v>50</v>
      </c>
      <c r="R82" s="29">
        <f t="shared" si="26"/>
        <v>83</v>
      </c>
      <c r="S82" s="69">
        <f>AVERAGE(P82/O82)</f>
        <v>0.29949238578680204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197</v>
      </c>
      <c r="D83" s="29">
        <f>SUM(P55,D82)</f>
        <v>59</v>
      </c>
      <c r="E83" s="29">
        <f>SUM(Q55,E82)</f>
        <v>50</v>
      </c>
      <c r="F83" s="29">
        <f>SUM(R55,F82)</f>
        <v>83</v>
      </c>
      <c r="G83" s="29">
        <f t="shared" ref="G83:M83" si="27">SUM(C83,G82)</f>
        <v>197</v>
      </c>
      <c r="H83" s="29">
        <f t="shared" si="27"/>
        <v>59</v>
      </c>
      <c r="I83" s="29">
        <f t="shared" si="27"/>
        <v>50</v>
      </c>
      <c r="J83" s="29">
        <f t="shared" si="27"/>
        <v>83</v>
      </c>
      <c r="K83" s="29">
        <f t="shared" si="27"/>
        <v>197</v>
      </c>
      <c r="L83" s="29">
        <f t="shared" si="27"/>
        <v>59</v>
      </c>
      <c r="M83" s="29">
        <f t="shared" si="27"/>
        <v>50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0.59863945578231292</v>
      </c>
      <c r="V84" s="201" t="s">
        <v>25</v>
      </c>
      <c r="W84" s="202"/>
      <c r="X84" s="203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2.7954545454545454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8</v>
      </c>
      <c r="E86" s="73" t="s">
        <v>32</v>
      </c>
      <c r="V86" s="77" t="s">
        <v>29</v>
      </c>
      <c r="W86" s="61" t="s">
        <v>94</v>
      </c>
      <c r="X86" s="79">
        <v>0.74619289340101524</v>
      </c>
      <c r="Y86" s="62" t="s">
        <v>114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67" t="e">
        <v>#DIV/0!</v>
      </c>
      <c r="Y87" s="62" t="s">
        <v>165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7" t="e">
        <v>#DIV/0!</v>
      </c>
      <c r="Y88" s="62" t="s">
        <v>165</v>
      </c>
    </row>
    <row r="89" spans="1:29" x14ac:dyDescent="0.2">
      <c r="V89" s="80" t="s">
        <v>29</v>
      </c>
      <c r="W89" s="81">
        <v>0</v>
      </c>
      <c r="X89" s="82" t="e">
        <v>#DIV/0!</v>
      </c>
      <c r="Y89" s="180" t="s">
        <v>165</v>
      </c>
    </row>
  </sheetData>
  <sheetProtection sheet="1" objects="1" scenarios="1"/>
  <sortState ref="T27:T38">
    <sortCondition ref="T27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96" priority="5" stopIfTrue="1" operator="equal">
      <formula>$Y$79</formula>
    </cfRule>
  </conditionalFormatting>
  <conditionalFormatting sqref="AA59:AB74 AA77:AB77">
    <cfRule type="cellIs" dxfId="95" priority="6" stopIfTrue="1" operator="equal">
      <formula>$AA$79</formula>
    </cfRule>
  </conditionalFormatting>
  <conditionalFormatting sqref="Y75:Z75">
    <cfRule type="cellIs" dxfId="94" priority="3" stopIfTrue="1" operator="equal">
      <formula>$Y$79</formula>
    </cfRule>
  </conditionalFormatting>
  <conditionalFormatting sqref="AA75:AB75">
    <cfRule type="cellIs" dxfId="93" priority="4" stopIfTrue="1" operator="equal">
      <formula>$AA$79</formula>
    </cfRule>
  </conditionalFormatting>
  <conditionalFormatting sqref="Y76:Z76">
    <cfRule type="cellIs" dxfId="92" priority="1" stopIfTrue="1" operator="equal">
      <formula>$Y$79</formula>
    </cfRule>
  </conditionalFormatting>
  <conditionalFormatting sqref="AA76:AB76">
    <cfRule type="cellIs" dxfId="91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1" max="1" width="9.140625" style="151"/>
    <col min="2" max="2" width="18.140625" style="151" customWidth="1"/>
    <col min="3" max="18" width="5.28515625" style="151" customWidth="1"/>
    <col min="19" max="19" width="18" style="151" customWidth="1"/>
    <col min="20" max="21" width="9.140625" style="151"/>
    <col min="22" max="22" width="20.5703125" style="151" customWidth="1"/>
    <col min="23" max="24" width="9.28515625" style="151" bestFit="1" customWidth="1"/>
    <col min="25" max="25" width="9.42578125" style="151" bestFit="1" customWidth="1"/>
    <col min="26" max="26" width="9.140625" style="151"/>
    <col min="27" max="27" width="12.140625" style="151" customWidth="1"/>
    <col min="28" max="28" width="9.140625" style="151"/>
    <col min="29" max="29" width="9.28515625" style="151" bestFit="1" customWidth="1"/>
    <col min="30" max="16384" width="9.140625" style="151"/>
  </cols>
  <sheetData>
    <row r="1" spans="1:20" ht="13.5" thickBot="1" x14ac:dyDescent="0.25">
      <c r="A1" s="1" t="s">
        <v>0</v>
      </c>
      <c r="B1" s="2" t="s">
        <v>1</v>
      </c>
      <c r="C1" s="198" t="s">
        <v>82</v>
      </c>
      <c r="D1" s="199"/>
      <c r="E1" s="200"/>
      <c r="F1" s="4">
        <v>6</v>
      </c>
      <c r="G1" s="198" t="s">
        <v>125</v>
      </c>
      <c r="H1" s="199"/>
      <c r="I1" s="200"/>
      <c r="J1" s="4">
        <v>2</v>
      </c>
      <c r="K1" s="198" t="s">
        <v>166</v>
      </c>
      <c r="L1" s="199"/>
      <c r="M1" s="200"/>
      <c r="N1" s="4">
        <v>0</v>
      </c>
      <c r="O1" s="205" t="s">
        <v>126</v>
      </c>
      <c r="P1" s="199"/>
      <c r="Q1" s="200"/>
      <c r="R1" s="5">
        <v>14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17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290</v>
      </c>
      <c r="B3" s="86" t="s">
        <v>121</v>
      </c>
      <c r="C3" s="12">
        <v>4</v>
      </c>
      <c r="D3" s="150">
        <v>1</v>
      </c>
      <c r="E3" s="150">
        <v>0</v>
      </c>
      <c r="F3" s="14">
        <v>3</v>
      </c>
      <c r="G3" s="12">
        <v>5</v>
      </c>
      <c r="H3" s="150">
        <v>2</v>
      </c>
      <c r="I3" s="150">
        <v>0</v>
      </c>
      <c r="J3" s="14">
        <v>4</v>
      </c>
      <c r="K3" s="12">
        <v>5</v>
      </c>
      <c r="L3" s="150">
        <v>3</v>
      </c>
      <c r="M3" s="150">
        <v>1</v>
      </c>
      <c r="N3" s="14">
        <v>1</v>
      </c>
      <c r="O3" s="12">
        <v>7</v>
      </c>
      <c r="P3" s="150">
        <v>4</v>
      </c>
      <c r="Q3" s="150">
        <v>0</v>
      </c>
      <c r="R3" s="14">
        <v>7</v>
      </c>
      <c r="S3" s="17"/>
      <c r="T3" s="99"/>
    </row>
    <row r="4" spans="1:20" x14ac:dyDescent="0.2">
      <c r="A4" s="83" t="s">
        <v>234</v>
      </c>
      <c r="B4" s="86" t="s">
        <v>192</v>
      </c>
      <c r="C4" s="12">
        <v>4</v>
      </c>
      <c r="D4" s="150">
        <v>0</v>
      </c>
      <c r="E4" s="150">
        <v>0</v>
      </c>
      <c r="F4" s="14">
        <v>0</v>
      </c>
      <c r="G4" s="12">
        <v>5</v>
      </c>
      <c r="H4" s="150">
        <v>2</v>
      </c>
      <c r="I4" s="150">
        <v>0</v>
      </c>
      <c r="J4" s="14">
        <v>1</v>
      </c>
      <c r="K4" s="12">
        <v>4</v>
      </c>
      <c r="L4" s="150">
        <v>2</v>
      </c>
      <c r="M4" s="150">
        <v>2</v>
      </c>
      <c r="N4" s="14">
        <v>0</v>
      </c>
      <c r="O4" s="12">
        <v>6</v>
      </c>
      <c r="P4" s="150">
        <v>2</v>
      </c>
      <c r="Q4" s="150">
        <v>2</v>
      </c>
      <c r="R4" s="14">
        <v>1</v>
      </c>
      <c r="S4" s="17"/>
      <c r="T4" s="152"/>
    </row>
    <row r="5" spans="1:20" x14ac:dyDescent="0.2">
      <c r="A5" s="83" t="s">
        <v>135</v>
      </c>
      <c r="B5" s="86" t="s">
        <v>291</v>
      </c>
      <c r="C5" s="12">
        <v>4</v>
      </c>
      <c r="D5" s="150">
        <v>3</v>
      </c>
      <c r="E5" s="150">
        <v>0</v>
      </c>
      <c r="F5" s="14">
        <v>2</v>
      </c>
      <c r="G5" s="12">
        <v>5</v>
      </c>
      <c r="H5" s="150">
        <v>1</v>
      </c>
      <c r="I5" s="150">
        <v>2</v>
      </c>
      <c r="J5" s="14">
        <v>0</v>
      </c>
      <c r="K5" s="12">
        <v>4</v>
      </c>
      <c r="L5" s="150">
        <v>2</v>
      </c>
      <c r="M5" s="150">
        <v>1</v>
      </c>
      <c r="N5" s="14">
        <v>0</v>
      </c>
      <c r="O5" s="12">
        <v>6</v>
      </c>
      <c r="P5" s="150">
        <v>4</v>
      </c>
      <c r="Q5" s="150">
        <v>2</v>
      </c>
      <c r="R5" s="14">
        <v>1</v>
      </c>
      <c r="S5" s="17"/>
      <c r="T5" s="99"/>
    </row>
    <row r="6" spans="1:20" x14ac:dyDescent="0.2">
      <c r="A6" s="83" t="s">
        <v>236</v>
      </c>
      <c r="B6" s="86" t="s">
        <v>292</v>
      </c>
      <c r="C6" s="12">
        <v>4</v>
      </c>
      <c r="D6" s="150">
        <v>0</v>
      </c>
      <c r="E6" s="150">
        <v>0</v>
      </c>
      <c r="F6" s="14">
        <v>1</v>
      </c>
      <c r="G6" s="12">
        <v>5</v>
      </c>
      <c r="H6" s="150">
        <v>3</v>
      </c>
      <c r="I6" s="150">
        <v>0</v>
      </c>
      <c r="J6" s="14">
        <v>0</v>
      </c>
      <c r="K6" s="12">
        <v>5</v>
      </c>
      <c r="L6" s="150">
        <v>4</v>
      </c>
      <c r="M6" s="150">
        <v>0</v>
      </c>
      <c r="N6" s="14">
        <v>0</v>
      </c>
      <c r="O6" s="12">
        <v>6</v>
      </c>
      <c r="P6" s="150">
        <v>3</v>
      </c>
      <c r="Q6" s="150">
        <v>1</v>
      </c>
      <c r="R6" s="14">
        <v>2</v>
      </c>
      <c r="S6" s="17" t="s">
        <v>8</v>
      </c>
    </row>
    <row r="7" spans="1:20" x14ac:dyDescent="0.2">
      <c r="A7" s="83" t="s">
        <v>237</v>
      </c>
      <c r="B7" s="86" t="s">
        <v>293</v>
      </c>
      <c r="C7" s="12">
        <v>3</v>
      </c>
      <c r="D7" s="150">
        <v>0</v>
      </c>
      <c r="E7" s="150">
        <v>1</v>
      </c>
      <c r="F7" s="14">
        <v>0</v>
      </c>
      <c r="G7" s="12">
        <v>5</v>
      </c>
      <c r="H7" s="150">
        <v>4</v>
      </c>
      <c r="I7" s="150">
        <v>0</v>
      </c>
      <c r="J7" s="14">
        <v>0</v>
      </c>
      <c r="K7" s="12">
        <v>4</v>
      </c>
      <c r="L7" s="150">
        <v>3</v>
      </c>
      <c r="M7" s="150">
        <v>1</v>
      </c>
      <c r="N7" s="14">
        <v>0</v>
      </c>
      <c r="O7" s="12">
        <v>6</v>
      </c>
      <c r="P7" s="150">
        <v>2</v>
      </c>
      <c r="Q7" s="150">
        <v>0</v>
      </c>
      <c r="R7" s="14">
        <v>0</v>
      </c>
      <c r="S7" s="17"/>
      <c r="T7" s="99"/>
    </row>
    <row r="8" spans="1:20" x14ac:dyDescent="0.2">
      <c r="A8" s="83" t="s">
        <v>254</v>
      </c>
      <c r="B8" s="86" t="s">
        <v>294</v>
      </c>
      <c r="C8" s="12">
        <v>0</v>
      </c>
      <c r="D8" s="150">
        <v>0</v>
      </c>
      <c r="E8" s="150">
        <v>0</v>
      </c>
      <c r="F8" s="14">
        <v>3</v>
      </c>
      <c r="G8" s="12">
        <v>0</v>
      </c>
      <c r="H8" s="150">
        <v>0</v>
      </c>
      <c r="I8" s="150">
        <v>0</v>
      </c>
      <c r="J8" s="14">
        <v>2</v>
      </c>
      <c r="K8" s="12">
        <v>0</v>
      </c>
      <c r="L8" s="150">
        <v>0</v>
      </c>
      <c r="M8" s="150">
        <v>0</v>
      </c>
      <c r="N8" s="14">
        <v>3</v>
      </c>
      <c r="O8" s="12">
        <v>0</v>
      </c>
      <c r="P8" s="150">
        <v>0</v>
      </c>
      <c r="Q8" s="150">
        <v>0</v>
      </c>
      <c r="R8" s="14">
        <v>2</v>
      </c>
      <c r="S8" s="17"/>
      <c r="T8" s="99"/>
    </row>
    <row r="9" spans="1:20" x14ac:dyDescent="0.2">
      <c r="A9" s="83" t="s">
        <v>242</v>
      </c>
      <c r="B9" s="86" t="s">
        <v>295</v>
      </c>
      <c r="C9" s="12">
        <v>3</v>
      </c>
      <c r="D9" s="150">
        <v>0</v>
      </c>
      <c r="E9" s="150">
        <v>0</v>
      </c>
      <c r="F9" s="14">
        <v>0</v>
      </c>
      <c r="G9" s="12"/>
      <c r="H9" s="150"/>
      <c r="I9" s="150"/>
      <c r="J9" s="14"/>
      <c r="K9" s="12">
        <v>2</v>
      </c>
      <c r="L9" s="150">
        <v>2</v>
      </c>
      <c r="M9" s="150">
        <v>0</v>
      </c>
      <c r="N9" s="14">
        <v>0</v>
      </c>
      <c r="O9" s="12"/>
      <c r="P9" s="150"/>
      <c r="Q9" s="150"/>
      <c r="R9" s="14"/>
      <c r="S9" s="17"/>
      <c r="T9" s="99"/>
    </row>
    <row r="10" spans="1:20" x14ac:dyDescent="0.2">
      <c r="A10" s="83" t="s">
        <v>136</v>
      </c>
      <c r="B10" s="86" t="s">
        <v>84</v>
      </c>
      <c r="C10" s="12"/>
      <c r="D10" s="150"/>
      <c r="E10" s="150"/>
      <c r="F10" s="14"/>
      <c r="G10" s="12">
        <v>4</v>
      </c>
      <c r="H10" s="150">
        <v>0</v>
      </c>
      <c r="I10" s="150">
        <v>2</v>
      </c>
      <c r="J10" s="14">
        <v>2</v>
      </c>
      <c r="K10" s="12">
        <v>2</v>
      </c>
      <c r="L10" s="150">
        <v>2</v>
      </c>
      <c r="M10" s="150">
        <v>0</v>
      </c>
      <c r="N10" s="14">
        <v>0</v>
      </c>
      <c r="O10" s="12">
        <v>6</v>
      </c>
      <c r="P10" s="150">
        <v>1</v>
      </c>
      <c r="Q10" s="150">
        <v>1</v>
      </c>
      <c r="R10" s="14">
        <v>0</v>
      </c>
      <c r="S10" s="17"/>
      <c r="T10" s="152"/>
    </row>
    <row r="11" spans="1:20" x14ac:dyDescent="0.2">
      <c r="A11" s="83" t="s">
        <v>140</v>
      </c>
      <c r="B11" s="86" t="s">
        <v>185</v>
      </c>
      <c r="C11" s="12"/>
      <c r="D11" s="150"/>
      <c r="E11" s="150"/>
      <c r="F11" s="14"/>
      <c r="G11" s="12">
        <v>1</v>
      </c>
      <c r="H11" s="150">
        <v>0</v>
      </c>
      <c r="I11" s="150">
        <v>0</v>
      </c>
      <c r="J11" s="14">
        <v>0</v>
      </c>
      <c r="K11" s="12"/>
      <c r="L11" s="150"/>
      <c r="M11" s="150"/>
      <c r="N11" s="14"/>
      <c r="O11" s="15"/>
      <c r="P11" s="150"/>
      <c r="Q11" s="150"/>
      <c r="R11" s="16"/>
      <c r="S11" s="17"/>
      <c r="T11" s="99"/>
    </row>
    <row r="12" spans="1:20" x14ac:dyDescent="0.2">
      <c r="A12" s="83"/>
      <c r="B12" s="86"/>
      <c r="C12" s="12"/>
      <c r="D12" s="150"/>
      <c r="E12" s="150"/>
      <c r="F12" s="14"/>
      <c r="G12" s="12"/>
      <c r="H12" s="150"/>
      <c r="I12" s="150"/>
      <c r="J12" s="14"/>
      <c r="K12" s="12"/>
      <c r="L12" s="150"/>
      <c r="M12" s="150"/>
      <c r="N12" s="14"/>
      <c r="O12" s="15"/>
      <c r="P12" s="150"/>
      <c r="Q12" s="150"/>
      <c r="R12" s="16"/>
      <c r="S12" s="17"/>
      <c r="T12" s="152"/>
    </row>
    <row r="13" spans="1:20" x14ac:dyDescent="0.2">
      <c r="A13" s="83"/>
      <c r="B13" s="86"/>
      <c r="C13" s="12"/>
      <c r="D13" s="150"/>
      <c r="E13" s="150"/>
      <c r="F13" s="14"/>
      <c r="G13" s="12"/>
      <c r="H13" s="150"/>
      <c r="I13" s="150"/>
      <c r="J13" s="14"/>
      <c r="K13" s="12"/>
      <c r="L13" s="150"/>
      <c r="M13" s="150"/>
      <c r="N13" s="14"/>
      <c r="O13" s="15"/>
      <c r="P13" s="150"/>
      <c r="Q13" s="150"/>
      <c r="R13" s="16"/>
      <c r="S13" s="17"/>
      <c r="T13" s="99"/>
    </row>
    <row r="14" spans="1:20" x14ac:dyDescent="0.2">
      <c r="A14" s="83"/>
      <c r="B14" s="86"/>
      <c r="C14" s="12"/>
      <c r="D14" s="150"/>
      <c r="E14" s="150"/>
      <c r="F14" s="14"/>
      <c r="G14" s="12"/>
      <c r="H14" s="150"/>
      <c r="I14" s="150"/>
      <c r="J14" s="14"/>
      <c r="K14" s="12"/>
      <c r="L14" s="150"/>
      <c r="M14" s="150"/>
      <c r="N14" s="14"/>
      <c r="O14" s="15"/>
      <c r="P14" s="150"/>
      <c r="Q14" s="150"/>
      <c r="R14" s="16"/>
      <c r="S14" s="17"/>
    </row>
    <row r="15" spans="1:20" x14ac:dyDescent="0.2">
      <c r="A15" s="83"/>
      <c r="B15" s="86"/>
      <c r="C15" s="12"/>
      <c r="D15" s="150"/>
      <c r="E15" s="150"/>
      <c r="F15" s="14"/>
      <c r="G15" s="12"/>
      <c r="H15" s="150"/>
      <c r="I15" s="150"/>
      <c r="J15" s="14"/>
      <c r="K15" s="12"/>
      <c r="L15" s="150"/>
      <c r="M15" s="150"/>
      <c r="N15" s="14"/>
      <c r="O15" s="15"/>
      <c r="P15" s="150"/>
      <c r="Q15" s="150"/>
      <c r="R15" s="16"/>
      <c r="S15" s="17"/>
      <c r="T15" s="99"/>
    </row>
    <row r="16" spans="1:20" x14ac:dyDescent="0.2">
      <c r="A16" s="83"/>
      <c r="B16" s="86"/>
      <c r="C16" s="12"/>
      <c r="D16" s="150"/>
      <c r="E16" s="150"/>
      <c r="F16" s="14"/>
      <c r="G16" s="12"/>
      <c r="H16" s="150"/>
      <c r="I16" s="150"/>
      <c r="J16" s="14"/>
      <c r="K16" s="12"/>
      <c r="L16" s="150"/>
      <c r="M16" s="150"/>
      <c r="N16" s="14"/>
      <c r="O16" s="15"/>
      <c r="P16" s="150"/>
      <c r="Q16" s="150"/>
      <c r="R16" s="16"/>
      <c r="S16" s="17" t="s">
        <v>8</v>
      </c>
      <c r="T16" s="152"/>
    </row>
    <row r="17" spans="1:24" x14ac:dyDescent="0.2">
      <c r="A17" s="83"/>
      <c r="B17" s="86"/>
      <c r="C17" s="12"/>
      <c r="D17" s="150"/>
      <c r="E17" s="150"/>
      <c r="F17" s="14"/>
      <c r="G17" s="12"/>
      <c r="H17" s="150"/>
      <c r="I17" s="150"/>
      <c r="J17" s="14"/>
      <c r="K17" s="12"/>
      <c r="L17" s="150"/>
      <c r="M17" s="150"/>
      <c r="N17" s="14"/>
      <c r="O17" s="15"/>
      <c r="P17" s="150"/>
      <c r="Q17" s="150"/>
      <c r="R17" s="14"/>
      <c r="S17" s="17"/>
      <c r="T17" s="99"/>
    </row>
    <row r="18" spans="1:24" x14ac:dyDescent="0.2">
      <c r="A18" s="83"/>
      <c r="B18" s="86"/>
      <c r="C18" s="12"/>
      <c r="D18" s="150"/>
      <c r="E18" s="150"/>
      <c r="F18" s="14"/>
      <c r="G18" s="12"/>
      <c r="H18" s="150"/>
      <c r="I18" s="150"/>
      <c r="J18" s="14"/>
      <c r="K18" s="12"/>
      <c r="L18" s="150"/>
      <c r="M18" s="150"/>
      <c r="N18" s="14"/>
      <c r="O18" s="15"/>
      <c r="P18" s="150"/>
      <c r="Q18" s="150"/>
      <c r="R18" s="14"/>
      <c r="S18" s="17"/>
      <c r="T18" s="99"/>
    </row>
    <row r="19" spans="1:24" x14ac:dyDescent="0.2">
      <c r="A19" s="83"/>
      <c r="B19" s="86"/>
      <c r="C19" s="12"/>
      <c r="D19" s="150"/>
      <c r="E19" s="150"/>
      <c r="F19" s="14"/>
      <c r="G19" s="12"/>
      <c r="H19" s="150"/>
      <c r="I19" s="150"/>
      <c r="J19" s="14"/>
      <c r="K19" s="12"/>
      <c r="L19" s="150"/>
      <c r="M19" s="150"/>
      <c r="N19" s="14"/>
      <c r="O19" s="15"/>
      <c r="P19" s="150"/>
      <c r="Q19" s="150"/>
      <c r="R19" s="14"/>
      <c r="S19" s="17"/>
      <c r="T19" s="99"/>
    </row>
    <row r="20" spans="1:24" x14ac:dyDescent="0.2">
      <c r="A20" s="83"/>
      <c r="B20" s="86"/>
      <c r="C20" s="12"/>
      <c r="D20" s="150"/>
      <c r="E20" s="150"/>
      <c r="F20" s="14"/>
      <c r="G20" s="12"/>
      <c r="H20" s="150"/>
      <c r="I20" s="150"/>
      <c r="J20" s="14"/>
      <c r="K20" s="12"/>
      <c r="L20" s="150"/>
      <c r="M20" s="150"/>
      <c r="N20" s="14"/>
      <c r="O20" s="15"/>
      <c r="P20" s="150"/>
      <c r="Q20" s="150"/>
      <c r="R20" s="14"/>
      <c r="S20" s="17"/>
      <c r="T20" s="99"/>
    </row>
    <row r="21" spans="1:24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56"/>
      <c r="P21" s="117"/>
      <c r="Q21" s="117"/>
      <c r="R21" s="119"/>
      <c r="S21" s="17"/>
      <c r="T21" s="99"/>
    </row>
    <row r="22" spans="1:24" x14ac:dyDescent="0.2">
      <c r="A22" s="18" t="s">
        <v>9</v>
      </c>
      <c r="B22" s="173" t="s">
        <v>97</v>
      </c>
      <c r="C22" s="20">
        <v>22</v>
      </c>
      <c r="D22" s="21">
        <v>4</v>
      </c>
      <c r="E22" s="21">
        <v>1</v>
      </c>
      <c r="F22" s="22">
        <v>9</v>
      </c>
      <c r="G22" s="20">
        <v>30</v>
      </c>
      <c r="H22" s="21">
        <v>12</v>
      </c>
      <c r="I22" s="21">
        <v>4</v>
      </c>
      <c r="J22" s="22">
        <v>9</v>
      </c>
      <c r="K22" s="20">
        <v>26</v>
      </c>
      <c r="L22" s="21">
        <v>18</v>
      </c>
      <c r="M22" s="21">
        <v>5</v>
      </c>
      <c r="N22" s="22">
        <v>4</v>
      </c>
      <c r="O22" s="20">
        <v>37</v>
      </c>
      <c r="P22" s="21">
        <v>16</v>
      </c>
      <c r="Q22" s="21">
        <v>6</v>
      </c>
      <c r="R22" s="23">
        <v>13</v>
      </c>
      <c r="S22" s="24"/>
      <c r="T22" s="148"/>
    </row>
    <row r="23" spans="1:24" x14ac:dyDescent="0.2">
      <c r="A23" s="18"/>
      <c r="B23" s="174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  <c r="T23" s="99"/>
    </row>
    <row r="24" spans="1:24" x14ac:dyDescent="0.2">
      <c r="A24" s="18"/>
      <c r="B24" s="16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  <c r="T24" s="99"/>
    </row>
    <row r="25" spans="1:24" ht="13.5" thickBot="1" x14ac:dyDescent="0.25">
      <c r="A25" s="18"/>
      <c r="B25" s="16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  <c r="T25" s="99"/>
    </row>
    <row r="26" spans="1:24" ht="13.5" thickBot="1" x14ac:dyDescent="0.25">
      <c r="A26" s="18"/>
      <c r="B26" s="28" t="s">
        <v>10</v>
      </c>
      <c r="C26" s="29">
        <f t="shared" ref="C26:R26" si="0">SUM(C3:C20)</f>
        <v>22</v>
      </c>
      <c r="D26" s="29">
        <f t="shared" si="0"/>
        <v>4</v>
      </c>
      <c r="E26" s="29">
        <f t="shared" si="0"/>
        <v>1</v>
      </c>
      <c r="F26" s="29">
        <f t="shared" si="0"/>
        <v>9</v>
      </c>
      <c r="G26" s="29">
        <f t="shared" si="0"/>
        <v>30</v>
      </c>
      <c r="H26" s="29">
        <f t="shared" si="0"/>
        <v>12</v>
      </c>
      <c r="I26" s="29">
        <f t="shared" si="0"/>
        <v>4</v>
      </c>
      <c r="J26" s="29">
        <f t="shared" si="0"/>
        <v>9</v>
      </c>
      <c r="K26" s="29">
        <f t="shared" si="0"/>
        <v>26</v>
      </c>
      <c r="L26" s="29">
        <f t="shared" si="0"/>
        <v>18</v>
      </c>
      <c r="M26" s="29">
        <f t="shared" si="0"/>
        <v>5</v>
      </c>
      <c r="N26" s="29">
        <f t="shared" si="0"/>
        <v>4</v>
      </c>
      <c r="O26" s="29">
        <f t="shared" si="0"/>
        <v>37</v>
      </c>
      <c r="P26" s="29">
        <f t="shared" si="0"/>
        <v>16</v>
      </c>
      <c r="Q26" s="29">
        <f t="shared" si="0"/>
        <v>6</v>
      </c>
      <c r="R26" s="29">
        <f t="shared" si="0"/>
        <v>13</v>
      </c>
      <c r="S26" s="24"/>
      <c r="T26" s="99"/>
    </row>
    <row r="27" spans="1:24" ht="13.5" thickBot="1" x14ac:dyDescent="0.25">
      <c r="A27" s="18"/>
      <c r="B27" s="28" t="s">
        <v>11</v>
      </c>
      <c r="C27" s="30">
        <f>C26</f>
        <v>22</v>
      </c>
      <c r="D27" s="30">
        <f>D26</f>
        <v>4</v>
      </c>
      <c r="E27" s="30">
        <f>E26</f>
        <v>1</v>
      </c>
      <c r="F27" s="30">
        <f>F26</f>
        <v>9</v>
      </c>
      <c r="G27" s="30">
        <f t="shared" ref="G27:R27" si="1">SUM(C27,G26)</f>
        <v>52</v>
      </c>
      <c r="H27" s="30">
        <f t="shared" si="1"/>
        <v>16</v>
      </c>
      <c r="I27" s="30">
        <f t="shared" si="1"/>
        <v>5</v>
      </c>
      <c r="J27" s="30">
        <f t="shared" si="1"/>
        <v>18</v>
      </c>
      <c r="K27" s="30">
        <f t="shared" si="1"/>
        <v>78</v>
      </c>
      <c r="L27" s="30">
        <f t="shared" si="1"/>
        <v>34</v>
      </c>
      <c r="M27" s="30">
        <f t="shared" si="1"/>
        <v>10</v>
      </c>
      <c r="N27" s="30">
        <f t="shared" si="1"/>
        <v>22</v>
      </c>
      <c r="O27" s="31">
        <f t="shared" si="1"/>
        <v>115</v>
      </c>
      <c r="P27" s="30">
        <f t="shared" si="1"/>
        <v>50</v>
      </c>
      <c r="Q27" s="30">
        <f t="shared" si="1"/>
        <v>16</v>
      </c>
      <c r="R27" s="32">
        <f t="shared" si="1"/>
        <v>35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8" t="s">
        <v>142</v>
      </c>
      <c r="D29" s="199"/>
      <c r="E29" s="200"/>
      <c r="F29" s="4">
        <v>20</v>
      </c>
      <c r="G29" s="198" t="s">
        <v>44</v>
      </c>
      <c r="H29" s="199"/>
      <c r="I29" s="200"/>
      <c r="J29" s="4">
        <v>7</v>
      </c>
      <c r="K29" s="198" t="s">
        <v>42</v>
      </c>
      <c r="L29" s="199"/>
      <c r="M29" s="200"/>
      <c r="N29" s="4">
        <v>5</v>
      </c>
      <c r="O29" s="205" t="s">
        <v>142</v>
      </c>
      <c r="P29" s="199"/>
      <c r="Q29" s="200"/>
      <c r="R29" s="5">
        <v>15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78" t="s">
        <v>4</v>
      </c>
      <c r="P30" s="8" t="s">
        <v>5</v>
      </c>
      <c r="Q30" s="8" t="s">
        <v>6</v>
      </c>
      <c r="R30" s="177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62</v>
      </c>
      <c r="B31" s="86" t="str">
        <f t="shared" si="2"/>
        <v>Jason Ackiss</v>
      </c>
      <c r="C31" s="12">
        <v>2</v>
      </c>
      <c r="D31" s="150">
        <v>1</v>
      </c>
      <c r="E31" s="150">
        <v>1</v>
      </c>
      <c r="F31" s="14">
        <v>1</v>
      </c>
      <c r="G31" s="12"/>
      <c r="H31" s="150"/>
      <c r="I31" s="150"/>
      <c r="J31" s="14"/>
      <c r="K31" s="12"/>
      <c r="L31" s="150"/>
      <c r="M31" s="150"/>
      <c r="N31" s="14"/>
      <c r="O31" s="15"/>
      <c r="P31" s="150"/>
      <c r="Q31" s="150"/>
      <c r="R31" s="16"/>
      <c r="S31" s="17"/>
      <c r="T31" s="99"/>
      <c r="U31" s="41"/>
      <c r="V31" s="42"/>
      <c r="W31" s="41"/>
      <c r="X31" s="39"/>
    </row>
    <row r="32" spans="1:24" ht="12.75" customHeight="1" x14ac:dyDescent="0.2">
      <c r="A32" s="83" t="str">
        <f t="shared" si="2"/>
        <v>23</v>
      </c>
      <c r="B32" s="86" t="str">
        <f t="shared" si="2"/>
        <v>Wali Salahuddin</v>
      </c>
      <c r="C32" s="12">
        <v>4</v>
      </c>
      <c r="D32" s="150">
        <v>0</v>
      </c>
      <c r="E32" s="150">
        <v>0</v>
      </c>
      <c r="F32" s="14">
        <v>0</v>
      </c>
      <c r="G32" s="12">
        <v>4</v>
      </c>
      <c r="H32" s="150">
        <v>0</v>
      </c>
      <c r="I32" s="150">
        <v>2</v>
      </c>
      <c r="J32" s="14">
        <v>0</v>
      </c>
      <c r="K32" s="12">
        <v>4</v>
      </c>
      <c r="L32" s="150">
        <v>3</v>
      </c>
      <c r="M32" s="150">
        <v>1</v>
      </c>
      <c r="N32" s="14">
        <v>1</v>
      </c>
      <c r="O32" s="15">
        <v>4</v>
      </c>
      <c r="P32" s="150">
        <v>0</v>
      </c>
      <c r="Q32" s="150">
        <v>0</v>
      </c>
      <c r="R32" s="16">
        <v>0</v>
      </c>
      <c r="S32" s="17"/>
      <c r="T32" s="99"/>
      <c r="U32" s="43"/>
      <c r="V32" s="39"/>
      <c r="W32" s="39"/>
      <c r="X32" s="39"/>
    </row>
    <row r="33" spans="1:24" ht="12.75" customHeight="1" x14ac:dyDescent="0.2">
      <c r="A33" s="83" t="str">
        <f t="shared" si="2"/>
        <v>11</v>
      </c>
      <c r="B33" s="86" t="str">
        <f t="shared" si="2"/>
        <v>Marlon Stover</v>
      </c>
      <c r="C33" s="12">
        <v>4</v>
      </c>
      <c r="D33" s="150">
        <v>1</v>
      </c>
      <c r="E33" s="150">
        <v>1</v>
      </c>
      <c r="F33" s="14">
        <v>1</v>
      </c>
      <c r="G33" s="12">
        <v>4</v>
      </c>
      <c r="H33" s="150">
        <v>2</v>
      </c>
      <c r="I33" s="150">
        <v>0</v>
      </c>
      <c r="J33" s="14">
        <v>0</v>
      </c>
      <c r="K33" s="12">
        <v>4</v>
      </c>
      <c r="L33" s="150">
        <v>1</v>
      </c>
      <c r="M33" s="150">
        <v>1</v>
      </c>
      <c r="N33" s="14">
        <v>2</v>
      </c>
      <c r="O33" s="15">
        <v>4</v>
      </c>
      <c r="P33" s="150">
        <v>2</v>
      </c>
      <c r="Q33" s="150">
        <v>1</v>
      </c>
      <c r="R33" s="16">
        <v>0</v>
      </c>
      <c r="S33" s="17"/>
      <c r="T33" s="99"/>
      <c r="U33" s="43"/>
      <c r="V33" s="39"/>
      <c r="W33" s="39"/>
      <c r="X33" s="39"/>
    </row>
    <row r="34" spans="1:24" ht="12.75" customHeight="1" x14ac:dyDescent="0.2">
      <c r="A34" s="83" t="str">
        <f t="shared" si="2"/>
        <v>8</v>
      </c>
      <c r="B34" s="86" t="str">
        <f t="shared" si="2"/>
        <v>Adam Kitchen</v>
      </c>
      <c r="C34" s="12">
        <v>4</v>
      </c>
      <c r="D34" s="150">
        <v>1</v>
      </c>
      <c r="E34" s="150">
        <v>0</v>
      </c>
      <c r="F34" s="14">
        <v>1</v>
      </c>
      <c r="G34" s="12">
        <v>4</v>
      </c>
      <c r="H34" s="150">
        <v>2</v>
      </c>
      <c r="I34" s="150">
        <v>1</v>
      </c>
      <c r="J34" s="14">
        <v>1</v>
      </c>
      <c r="K34" s="12">
        <v>4</v>
      </c>
      <c r="L34" s="150">
        <v>0</v>
      </c>
      <c r="M34" s="150">
        <v>1</v>
      </c>
      <c r="N34" s="14">
        <v>2</v>
      </c>
      <c r="O34" s="15">
        <v>4</v>
      </c>
      <c r="P34" s="150">
        <v>1</v>
      </c>
      <c r="Q34" s="150">
        <v>1</v>
      </c>
      <c r="R34" s="16">
        <v>4</v>
      </c>
      <c r="S34" s="17"/>
      <c r="T34" s="99"/>
      <c r="U34" s="43"/>
      <c r="V34" s="39"/>
      <c r="W34" s="44"/>
      <c r="X34" s="39"/>
    </row>
    <row r="35" spans="1:24" ht="12.75" customHeight="1" x14ac:dyDescent="0.2">
      <c r="A35" s="83" t="str">
        <f t="shared" si="2"/>
        <v>13</v>
      </c>
      <c r="B35" s="86" t="str">
        <f t="shared" si="2"/>
        <v>Tony Merriweather</v>
      </c>
      <c r="C35" s="12">
        <v>4</v>
      </c>
      <c r="D35" s="150">
        <v>2</v>
      </c>
      <c r="E35" s="150">
        <v>0</v>
      </c>
      <c r="F35" s="14">
        <v>0</v>
      </c>
      <c r="G35" s="12">
        <v>4</v>
      </c>
      <c r="H35" s="150">
        <v>1</v>
      </c>
      <c r="I35" s="150">
        <v>2</v>
      </c>
      <c r="J35" s="14">
        <v>0</v>
      </c>
      <c r="K35" s="12">
        <v>4</v>
      </c>
      <c r="L35" s="150">
        <v>2</v>
      </c>
      <c r="M35" s="150">
        <v>0</v>
      </c>
      <c r="N35" s="14">
        <v>0</v>
      </c>
      <c r="O35" s="15">
        <v>5</v>
      </c>
      <c r="P35" s="150">
        <v>3</v>
      </c>
      <c r="Q35" s="150">
        <v>1</v>
      </c>
      <c r="R35" s="16">
        <v>0</v>
      </c>
      <c r="S35" s="17"/>
      <c r="T35" s="99"/>
      <c r="U35" s="43"/>
      <c r="V35" s="39"/>
      <c r="W35" s="44"/>
      <c r="X35" s="39"/>
    </row>
    <row r="36" spans="1:24" ht="12.75" customHeight="1" x14ac:dyDescent="0.2">
      <c r="A36" s="83" t="str">
        <f t="shared" si="2"/>
        <v>3</v>
      </c>
      <c r="B36" s="86" t="str">
        <f t="shared" si="2"/>
        <v>Greg Gontaryk</v>
      </c>
      <c r="C36" s="12">
        <v>0</v>
      </c>
      <c r="D36" s="150">
        <v>0</v>
      </c>
      <c r="E36" s="150">
        <v>0</v>
      </c>
      <c r="F36" s="14">
        <v>7</v>
      </c>
      <c r="G36" s="12">
        <v>0</v>
      </c>
      <c r="H36" s="150">
        <v>0</v>
      </c>
      <c r="I36" s="150">
        <v>0</v>
      </c>
      <c r="J36" s="14">
        <v>5</v>
      </c>
      <c r="K36" s="12">
        <v>0</v>
      </c>
      <c r="L36" s="150">
        <v>0</v>
      </c>
      <c r="M36" s="150">
        <v>0</v>
      </c>
      <c r="N36" s="14">
        <v>5</v>
      </c>
      <c r="O36" s="15">
        <v>0</v>
      </c>
      <c r="P36" s="150">
        <v>0</v>
      </c>
      <c r="Q36" s="150">
        <v>0</v>
      </c>
      <c r="R36" s="16">
        <v>4</v>
      </c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tr">
        <f t="shared" si="2"/>
        <v>15</v>
      </c>
      <c r="B37" s="86" t="str">
        <f t="shared" si="2"/>
        <v>Chuck Gilbert</v>
      </c>
      <c r="C37" s="12">
        <v>4</v>
      </c>
      <c r="D37" s="150">
        <v>1</v>
      </c>
      <c r="E37" s="150">
        <v>0</v>
      </c>
      <c r="F37" s="14">
        <v>0</v>
      </c>
      <c r="G37" s="12">
        <v>3</v>
      </c>
      <c r="H37" s="150">
        <v>2</v>
      </c>
      <c r="I37" s="150">
        <v>0</v>
      </c>
      <c r="J37" s="14">
        <v>1</v>
      </c>
      <c r="K37" s="12">
        <v>3</v>
      </c>
      <c r="L37" s="150">
        <v>1</v>
      </c>
      <c r="M37" s="150">
        <v>1</v>
      </c>
      <c r="N37" s="14">
        <v>3</v>
      </c>
      <c r="O37" s="15">
        <v>4</v>
      </c>
      <c r="P37" s="150">
        <v>1</v>
      </c>
      <c r="Q37" s="150">
        <v>1</v>
      </c>
      <c r="R37" s="16">
        <v>1</v>
      </c>
      <c r="S37" s="17"/>
      <c r="T37" s="99"/>
      <c r="U37" s="43"/>
      <c r="V37" s="39"/>
      <c r="W37" s="44"/>
      <c r="X37" s="39"/>
    </row>
    <row r="38" spans="1:24" ht="12.75" customHeight="1" x14ac:dyDescent="0.2">
      <c r="A38" s="83" t="str">
        <f t="shared" si="2"/>
        <v>1</v>
      </c>
      <c r="B38" s="86" t="str">
        <f t="shared" si="2"/>
        <v>Tony Santiago</v>
      </c>
      <c r="C38" s="12">
        <v>2</v>
      </c>
      <c r="D38" s="150">
        <v>0</v>
      </c>
      <c r="E38" s="150">
        <v>0</v>
      </c>
      <c r="F38" s="14">
        <v>0</v>
      </c>
      <c r="G38" s="12">
        <v>4</v>
      </c>
      <c r="H38" s="150">
        <v>1</v>
      </c>
      <c r="I38" s="150">
        <v>0</v>
      </c>
      <c r="J38" s="14">
        <v>0</v>
      </c>
      <c r="K38" s="12">
        <v>3</v>
      </c>
      <c r="L38" s="150">
        <v>0</v>
      </c>
      <c r="M38" s="150">
        <v>0</v>
      </c>
      <c r="N38" s="14">
        <v>2</v>
      </c>
      <c r="O38" s="15">
        <v>4</v>
      </c>
      <c r="P38" s="150">
        <v>0</v>
      </c>
      <c r="Q38" s="150">
        <v>0</v>
      </c>
      <c r="R38" s="16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4</v>
      </c>
      <c r="B39" s="86" t="str">
        <f t="shared" si="2"/>
        <v>Robert Fairfax</v>
      </c>
      <c r="C39" s="12"/>
      <c r="D39" s="150"/>
      <c r="E39" s="150"/>
      <c r="F39" s="14"/>
      <c r="G39" s="12"/>
      <c r="H39" s="150"/>
      <c r="I39" s="150"/>
      <c r="J39" s="14"/>
      <c r="K39" s="12"/>
      <c r="L39" s="150"/>
      <c r="M39" s="150"/>
      <c r="N39" s="14"/>
      <c r="O39" s="15"/>
      <c r="P39" s="150"/>
      <c r="Q39" s="150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50"/>
      <c r="E40" s="150"/>
      <c r="F40" s="14"/>
      <c r="G40" s="12"/>
      <c r="H40" s="150"/>
      <c r="I40" s="150"/>
      <c r="J40" s="14"/>
      <c r="K40" s="12"/>
      <c r="L40" s="150"/>
      <c r="M40" s="150"/>
      <c r="N40" s="14"/>
      <c r="O40" s="15"/>
      <c r="P40" s="150"/>
      <c r="Q40" s="150"/>
      <c r="R40" s="16"/>
      <c r="S40" s="17"/>
      <c r="T40" s="99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50"/>
      <c r="E41" s="150"/>
      <c r="F41" s="14"/>
      <c r="G41" s="12"/>
      <c r="H41" s="150"/>
      <c r="I41" s="150"/>
      <c r="J41" s="14"/>
      <c r="K41" s="12"/>
      <c r="L41" s="150"/>
      <c r="M41" s="150"/>
      <c r="N41" s="14"/>
      <c r="O41" s="15"/>
      <c r="P41" s="150"/>
      <c r="Q41" s="150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50"/>
      <c r="E42" s="150"/>
      <c r="F42" s="14"/>
      <c r="G42" s="12"/>
      <c r="H42" s="150"/>
      <c r="I42" s="150"/>
      <c r="J42" s="14"/>
      <c r="K42" s="12"/>
      <c r="L42" s="150"/>
      <c r="M42" s="150"/>
      <c r="N42" s="14"/>
      <c r="O42" s="15"/>
      <c r="P42" s="150"/>
      <c r="Q42" s="150"/>
      <c r="R42" s="16"/>
      <c r="S42" s="17"/>
      <c r="T42" s="99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50"/>
      <c r="E43" s="150"/>
      <c r="F43" s="14"/>
      <c r="G43" s="12"/>
      <c r="H43" s="150"/>
      <c r="I43" s="150"/>
      <c r="J43" s="14"/>
      <c r="K43" s="12"/>
      <c r="L43" s="150"/>
      <c r="M43" s="150"/>
      <c r="N43" s="14"/>
      <c r="O43" s="15"/>
      <c r="P43" s="150"/>
      <c r="Q43" s="150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50"/>
      <c r="E44" s="150"/>
      <c r="F44" s="14"/>
      <c r="G44" s="12"/>
      <c r="H44" s="150"/>
      <c r="I44" s="150"/>
      <c r="J44" s="14"/>
      <c r="K44" s="12"/>
      <c r="L44" s="150"/>
      <c r="M44" s="150"/>
      <c r="N44" s="14"/>
      <c r="O44" s="15"/>
      <c r="P44" s="150"/>
      <c r="Q44" s="15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50"/>
      <c r="E45" s="150"/>
      <c r="F45" s="14"/>
      <c r="G45" s="12"/>
      <c r="H45" s="150"/>
      <c r="I45" s="150"/>
      <c r="J45" s="14"/>
      <c r="K45" s="12"/>
      <c r="L45" s="150"/>
      <c r="M45" s="150"/>
      <c r="N45" s="14"/>
      <c r="O45" s="15"/>
      <c r="P45" s="150"/>
      <c r="Q45" s="150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50"/>
      <c r="E46" s="150"/>
      <c r="F46" s="14"/>
      <c r="G46" s="12"/>
      <c r="H46" s="150"/>
      <c r="I46" s="150"/>
      <c r="J46" s="14"/>
      <c r="K46" s="12"/>
      <c r="L46" s="150"/>
      <c r="M46" s="150"/>
      <c r="N46" s="14"/>
      <c r="O46" s="15"/>
      <c r="P46" s="150"/>
      <c r="Q46" s="150"/>
      <c r="R46" s="14"/>
      <c r="S46" s="17"/>
      <c r="U46" s="43"/>
      <c r="V46" s="39"/>
      <c r="W46" s="39"/>
      <c r="X46" s="39"/>
    </row>
    <row r="47" spans="1:24" x14ac:dyDescent="0.2">
      <c r="A47" s="83">
        <f t="shared" si="2"/>
        <v>0</v>
      </c>
      <c r="B47" s="86">
        <f t="shared" si="2"/>
        <v>0</v>
      </c>
      <c r="C47" s="12"/>
      <c r="D47" s="150"/>
      <c r="E47" s="150"/>
      <c r="F47" s="14"/>
      <c r="G47" s="12"/>
      <c r="H47" s="150"/>
      <c r="I47" s="150"/>
      <c r="J47" s="14"/>
      <c r="K47" s="12"/>
      <c r="L47" s="150"/>
      <c r="M47" s="150"/>
      <c r="N47" s="14"/>
      <c r="O47" s="15"/>
      <c r="P47" s="150"/>
      <c r="Q47" s="150"/>
      <c r="R47" s="14"/>
      <c r="S47" s="17"/>
      <c r="U47" s="43"/>
      <c r="V47" s="39"/>
      <c r="W47" s="39"/>
      <c r="X47" s="39"/>
    </row>
    <row r="48" spans="1:24" x14ac:dyDescent="0.2">
      <c r="A48" s="83">
        <f t="shared" si="2"/>
        <v>0</v>
      </c>
      <c r="B48" s="86">
        <f t="shared" si="2"/>
        <v>0</v>
      </c>
      <c r="C48" s="12"/>
      <c r="D48" s="150"/>
      <c r="E48" s="150"/>
      <c r="F48" s="14"/>
      <c r="G48" s="12"/>
      <c r="H48" s="150"/>
      <c r="I48" s="150"/>
      <c r="J48" s="14"/>
      <c r="K48" s="12"/>
      <c r="L48" s="150"/>
      <c r="M48" s="150"/>
      <c r="N48" s="14"/>
      <c r="O48" s="15"/>
      <c r="P48" s="150"/>
      <c r="Q48" s="150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6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Tim Hibner</v>
      </c>
      <c r="C50" s="20">
        <v>24</v>
      </c>
      <c r="D50" s="21">
        <v>6</v>
      </c>
      <c r="E50" s="21">
        <v>2</v>
      </c>
      <c r="F50" s="22">
        <v>10</v>
      </c>
      <c r="G50" s="20">
        <v>23</v>
      </c>
      <c r="H50" s="21">
        <v>8</v>
      </c>
      <c r="I50" s="21">
        <v>5</v>
      </c>
      <c r="J50" s="22">
        <v>7</v>
      </c>
      <c r="K50" s="20">
        <v>22</v>
      </c>
      <c r="L50" s="21">
        <v>7</v>
      </c>
      <c r="M50" s="21">
        <v>4</v>
      </c>
      <c r="N50" s="22">
        <v>15</v>
      </c>
      <c r="O50" s="20">
        <v>25</v>
      </c>
      <c r="P50" s="21">
        <v>7</v>
      </c>
      <c r="Q50" s="21">
        <v>4</v>
      </c>
      <c r="R50" s="23">
        <v>9</v>
      </c>
      <c r="S50" s="24"/>
      <c r="U50" s="39"/>
      <c r="V50" s="39"/>
      <c r="W50" s="39"/>
      <c r="X50" s="39"/>
    </row>
    <row r="51" spans="1:30" x14ac:dyDescent="0.2">
      <c r="A51" s="18"/>
      <c r="B51" s="16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6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24</v>
      </c>
      <c r="D54" s="29">
        <f t="shared" si="3"/>
        <v>6</v>
      </c>
      <c r="E54" s="29">
        <f t="shared" si="3"/>
        <v>2</v>
      </c>
      <c r="F54" s="29">
        <f t="shared" si="3"/>
        <v>10</v>
      </c>
      <c r="G54" s="29">
        <f t="shared" si="3"/>
        <v>23</v>
      </c>
      <c r="H54" s="29">
        <f t="shared" si="3"/>
        <v>8</v>
      </c>
      <c r="I54" s="29">
        <f t="shared" si="3"/>
        <v>5</v>
      </c>
      <c r="J54" s="29">
        <f t="shared" si="3"/>
        <v>7</v>
      </c>
      <c r="K54" s="29">
        <f t="shared" si="3"/>
        <v>22</v>
      </c>
      <c r="L54" s="29">
        <f t="shared" si="3"/>
        <v>7</v>
      </c>
      <c r="M54" s="29">
        <f t="shared" si="3"/>
        <v>4</v>
      </c>
      <c r="N54" s="29">
        <f t="shared" si="3"/>
        <v>15</v>
      </c>
      <c r="O54" s="29">
        <f t="shared" si="3"/>
        <v>25</v>
      </c>
      <c r="P54" s="29">
        <f t="shared" si="3"/>
        <v>7</v>
      </c>
      <c r="Q54" s="29">
        <f t="shared" si="3"/>
        <v>4</v>
      </c>
      <c r="R54" s="29">
        <f t="shared" si="3"/>
        <v>9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139</v>
      </c>
      <c r="D55" s="30">
        <f>SUM(P27,D54)</f>
        <v>56</v>
      </c>
      <c r="E55" s="30">
        <f>SUM(Q27,E54)</f>
        <v>18</v>
      </c>
      <c r="F55" s="30">
        <f>SUM(R27,F54)</f>
        <v>45</v>
      </c>
      <c r="G55" s="30">
        <f t="shared" ref="G55:R55" si="4">SUM(C55,G54)</f>
        <v>162</v>
      </c>
      <c r="H55" s="30">
        <f t="shared" si="4"/>
        <v>64</v>
      </c>
      <c r="I55" s="30">
        <f t="shared" si="4"/>
        <v>23</v>
      </c>
      <c r="J55" s="30">
        <f t="shared" si="4"/>
        <v>52</v>
      </c>
      <c r="K55" s="30">
        <f t="shared" si="4"/>
        <v>184</v>
      </c>
      <c r="L55" s="30">
        <f t="shared" si="4"/>
        <v>71</v>
      </c>
      <c r="M55" s="30">
        <f t="shared" si="4"/>
        <v>27</v>
      </c>
      <c r="N55" s="30">
        <f t="shared" si="4"/>
        <v>67</v>
      </c>
      <c r="O55" s="31">
        <f t="shared" si="4"/>
        <v>209</v>
      </c>
      <c r="P55" s="30">
        <f t="shared" si="4"/>
        <v>78</v>
      </c>
      <c r="Q55" s="30">
        <f t="shared" si="4"/>
        <v>31</v>
      </c>
      <c r="R55" s="32">
        <f t="shared" si="4"/>
        <v>76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8" t="s">
        <v>81</v>
      </c>
      <c r="D57" s="199"/>
      <c r="E57" s="200"/>
      <c r="F57" s="49">
        <v>12</v>
      </c>
      <c r="G57" s="198"/>
      <c r="H57" s="199"/>
      <c r="I57" s="200"/>
      <c r="J57" s="49"/>
      <c r="K57" s="198"/>
      <c r="L57" s="199"/>
      <c r="M57" s="204"/>
      <c r="N57" s="50"/>
      <c r="O57" s="51" t="s">
        <v>14</v>
      </c>
      <c r="P57" s="52"/>
      <c r="Q57" s="4"/>
      <c r="R57" s="53">
        <f>SUM(F1,J1,N1,R1,F29,J29,N29,R29,F57,J57,N57)</f>
        <v>81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390</v>
      </c>
      <c r="AB58" s="57" t="s">
        <v>34</v>
      </c>
      <c r="AC58" s="57" t="s">
        <v>22</v>
      </c>
      <c r="AD58" s="104" t="s">
        <v>46</v>
      </c>
    </row>
    <row r="59" spans="1:30" ht="13.5" thickTop="1" x14ac:dyDescent="0.2">
      <c r="A59" s="83" t="str">
        <f t="shared" ref="A59:A76" si="5">A3</f>
        <v>62</v>
      </c>
      <c r="B59" s="86" t="str">
        <f t="shared" ref="B59:B76" si="6">B31</f>
        <v>Jason Ackiss</v>
      </c>
      <c r="C59" s="12"/>
      <c r="D59" s="150"/>
      <c r="E59" s="150"/>
      <c r="F59" s="14"/>
      <c r="G59" s="12"/>
      <c r="H59" s="150"/>
      <c r="I59" s="150"/>
      <c r="J59" s="14"/>
      <c r="K59" s="12"/>
      <c r="L59" s="150"/>
      <c r="M59" s="150"/>
      <c r="N59" s="14"/>
      <c r="O59" s="58">
        <f t="shared" ref="O59" si="7">SUM(C3,G3,K3,O3,C31,G31,K31,O31,C59,G59,K59)</f>
        <v>23</v>
      </c>
      <c r="P59" s="88">
        <f t="shared" ref="P59" si="8">SUM(D3,H3,L3,P3,D31,H31,L31,P31,D59,H59,L59)</f>
        <v>11</v>
      </c>
      <c r="Q59" s="88">
        <f t="shared" ref="Q59" si="9">SUM(E3,I3,M3,Q3,E31,I31,M31,Q31,E59,I59,M59)</f>
        <v>2</v>
      </c>
      <c r="R59" s="89">
        <f t="shared" ref="R59" si="10">SUM(F3,J3,N3,R3,F31,J31,N31,R31,F59,J59,N59)</f>
        <v>16</v>
      </c>
      <c r="S59" s="84">
        <f>IF(O59=0,0,AVERAGE(P59/O59))</f>
        <v>0.47826086956521741</v>
      </c>
      <c r="U59" s="43" t="s">
        <v>290</v>
      </c>
      <c r="V59" s="86" t="s">
        <v>121</v>
      </c>
      <c r="W59" s="59">
        <v>16</v>
      </c>
      <c r="X59" s="59">
        <v>16</v>
      </c>
      <c r="Y59" s="60">
        <v>0.47826086956521741</v>
      </c>
      <c r="Z59" s="60" t="s">
        <v>114</v>
      </c>
      <c r="AA59" s="60">
        <v>3.2</v>
      </c>
      <c r="AB59" s="60" t="s">
        <v>114</v>
      </c>
      <c r="AC59" s="59">
        <v>5</v>
      </c>
      <c r="AD59" s="105">
        <v>0.47826086956521741</v>
      </c>
    </row>
    <row r="60" spans="1:30" x14ac:dyDescent="0.2">
      <c r="A60" s="83" t="str">
        <f t="shared" si="5"/>
        <v>23</v>
      </c>
      <c r="B60" s="86" t="str">
        <f t="shared" si="6"/>
        <v>Wali Salahuddin</v>
      </c>
      <c r="C60" s="12">
        <v>4</v>
      </c>
      <c r="D60" s="150">
        <v>0</v>
      </c>
      <c r="E60" s="150">
        <v>0</v>
      </c>
      <c r="F60" s="14">
        <v>0</v>
      </c>
      <c r="G60" s="12"/>
      <c r="H60" s="150"/>
      <c r="I60" s="150"/>
      <c r="J60" s="14"/>
      <c r="K60" s="12"/>
      <c r="L60" s="150"/>
      <c r="M60" s="150"/>
      <c r="N60" s="14"/>
      <c r="O60" s="90">
        <f t="shared" ref="O60:O76" si="11">SUM(C4,G4,K4,O4,C32,G32,K32,O32,C60,G60,K60)</f>
        <v>39</v>
      </c>
      <c r="P60" s="56">
        <f t="shared" ref="P60:P76" si="12">SUM(D4,H4,L4,P4,D32,H32,L32,P32,D60,H60,L60)</f>
        <v>9</v>
      </c>
      <c r="Q60" s="56">
        <f t="shared" ref="Q60:Q76" si="13">SUM(E4,I4,M4,Q4,E32,I32,M32,Q32,E60,I60,M60)</f>
        <v>7</v>
      </c>
      <c r="R60" s="91">
        <f t="shared" ref="R60:R76" si="14">SUM(F4,J4,N4,R4,F32,J32,N32,R32,F60,J60,N60)</f>
        <v>3</v>
      </c>
      <c r="S60" s="85">
        <f t="shared" ref="S60:S76" si="15">IF(O60=0,0,AVERAGE(P60/O60))</f>
        <v>0.23076923076923078</v>
      </c>
      <c r="U60" s="43" t="s">
        <v>234</v>
      </c>
      <c r="V60" s="86" t="s">
        <v>192</v>
      </c>
      <c r="W60" s="59">
        <v>3</v>
      </c>
      <c r="X60" s="59">
        <v>3</v>
      </c>
      <c r="Y60" s="60">
        <v>0.23076923076923078</v>
      </c>
      <c r="Z60" s="60" t="s">
        <v>114</v>
      </c>
      <c r="AA60" s="60">
        <v>0.33333333333333331</v>
      </c>
      <c r="AB60" s="60" t="s">
        <v>114</v>
      </c>
      <c r="AC60" s="59">
        <v>9</v>
      </c>
      <c r="AD60" s="105">
        <v>0.23076923076923078</v>
      </c>
    </row>
    <row r="61" spans="1:30" x14ac:dyDescent="0.2">
      <c r="A61" s="83" t="str">
        <f t="shared" si="5"/>
        <v>11</v>
      </c>
      <c r="B61" s="86" t="str">
        <f t="shared" si="6"/>
        <v>Marlon Stover</v>
      </c>
      <c r="C61" s="12">
        <v>4</v>
      </c>
      <c r="D61" s="150">
        <v>3</v>
      </c>
      <c r="E61" s="150">
        <v>1</v>
      </c>
      <c r="F61" s="14">
        <v>1</v>
      </c>
      <c r="G61" s="12"/>
      <c r="H61" s="150"/>
      <c r="I61" s="150"/>
      <c r="J61" s="14"/>
      <c r="K61" s="12"/>
      <c r="L61" s="150"/>
      <c r="M61" s="150"/>
      <c r="N61" s="14"/>
      <c r="O61" s="90">
        <f t="shared" si="11"/>
        <v>39</v>
      </c>
      <c r="P61" s="56">
        <f t="shared" si="12"/>
        <v>19</v>
      </c>
      <c r="Q61" s="56">
        <f t="shared" si="13"/>
        <v>9</v>
      </c>
      <c r="R61" s="91">
        <f t="shared" si="14"/>
        <v>7</v>
      </c>
      <c r="S61" s="85">
        <f t="shared" si="15"/>
        <v>0.48717948717948717</v>
      </c>
      <c r="U61" s="43" t="s">
        <v>135</v>
      </c>
      <c r="V61" s="86" t="s">
        <v>291</v>
      </c>
      <c r="W61" s="59">
        <v>7</v>
      </c>
      <c r="X61" s="59">
        <v>7</v>
      </c>
      <c r="Y61" s="60">
        <v>0.48717948717948717</v>
      </c>
      <c r="Z61" s="60" t="s">
        <v>114</v>
      </c>
      <c r="AA61" s="60">
        <v>0.77777777777777779</v>
      </c>
      <c r="AB61" s="60" t="s">
        <v>114</v>
      </c>
      <c r="AC61" s="59">
        <v>9</v>
      </c>
      <c r="AD61" s="105">
        <v>0.48717948717948717</v>
      </c>
    </row>
    <row r="62" spans="1:30" x14ac:dyDescent="0.2">
      <c r="A62" s="83" t="str">
        <f t="shared" si="5"/>
        <v>8</v>
      </c>
      <c r="B62" s="86" t="str">
        <f t="shared" si="6"/>
        <v>Adam Kitchen</v>
      </c>
      <c r="C62" s="12">
        <v>4</v>
      </c>
      <c r="D62" s="150">
        <v>1</v>
      </c>
      <c r="E62" s="150">
        <v>1</v>
      </c>
      <c r="F62" s="14">
        <v>2</v>
      </c>
      <c r="G62" s="12"/>
      <c r="H62" s="150"/>
      <c r="I62" s="150"/>
      <c r="J62" s="14"/>
      <c r="K62" s="12"/>
      <c r="L62" s="150"/>
      <c r="M62" s="150"/>
      <c r="N62" s="14"/>
      <c r="O62" s="90">
        <f t="shared" si="11"/>
        <v>40</v>
      </c>
      <c r="P62" s="56">
        <f t="shared" si="12"/>
        <v>15</v>
      </c>
      <c r="Q62" s="56">
        <f t="shared" si="13"/>
        <v>5</v>
      </c>
      <c r="R62" s="91">
        <f t="shared" si="14"/>
        <v>13</v>
      </c>
      <c r="S62" s="85">
        <f t="shared" si="15"/>
        <v>0.375</v>
      </c>
      <c r="U62" s="43" t="s">
        <v>236</v>
      </c>
      <c r="V62" s="86" t="s">
        <v>292</v>
      </c>
      <c r="W62" s="59">
        <v>13</v>
      </c>
      <c r="X62" s="59">
        <v>13</v>
      </c>
      <c r="Y62" s="60">
        <v>0.375</v>
      </c>
      <c r="Z62" s="60" t="s">
        <v>114</v>
      </c>
      <c r="AA62" s="60">
        <v>1.4444444444444444</v>
      </c>
      <c r="AB62" s="60" t="s">
        <v>114</v>
      </c>
      <c r="AC62" s="59">
        <v>9</v>
      </c>
      <c r="AD62" s="105">
        <v>0.375</v>
      </c>
    </row>
    <row r="63" spans="1:30" x14ac:dyDescent="0.2">
      <c r="A63" s="83" t="str">
        <f t="shared" si="5"/>
        <v>13</v>
      </c>
      <c r="B63" s="86" t="str">
        <f t="shared" si="6"/>
        <v>Tony Merriweather</v>
      </c>
      <c r="C63" s="12">
        <v>4</v>
      </c>
      <c r="D63" s="150">
        <v>1</v>
      </c>
      <c r="E63" s="150">
        <v>0</v>
      </c>
      <c r="F63" s="14">
        <v>0</v>
      </c>
      <c r="G63" s="12"/>
      <c r="H63" s="150"/>
      <c r="I63" s="150"/>
      <c r="J63" s="14"/>
      <c r="K63" s="12"/>
      <c r="L63" s="150"/>
      <c r="M63" s="150"/>
      <c r="N63" s="14"/>
      <c r="O63" s="90">
        <f t="shared" si="11"/>
        <v>39</v>
      </c>
      <c r="P63" s="56">
        <f t="shared" si="12"/>
        <v>18</v>
      </c>
      <c r="Q63" s="56">
        <f t="shared" si="13"/>
        <v>5</v>
      </c>
      <c r="R63" s="91">
        <f t="shared" si="14"/>
        <v>0</v>
      </c>
      <c r="S63" s="85">
        <f t="shared" si="15"/>
        <v>0.46153846153846156</v>
      </c>
      <c r="U63" s="43" t="s">
        <v>237</v>
      </c>
      <c r="V63" s="86" t="s">
        <v>293</v>
      </c>
      <c r="W63" s="59">
        <v>0</v>
      </c>
      <c r="X63" s="59" t="s">
        <v>391</v>
      </c>
      <c r="Y63" s="60">
        <v>0.46153846153846156</v>
      </c>
      <c r="Z63" s="60" t="s">
        <v>114</v>
      </c>
      <c r="AA63" s="60">
        <v>0</v>
      </c>
      <c r="AB63" s="60" t="s">
        <v>114</v>
      </c>
      <c r="AC63" s="59">
        <v>9</v>
      </c>
      <c r="AD63" s="105">
        <v>0.46153846153846156</v>
      </c>
    </row>
    <row r="64" spans="1:30" x14ac:dyDescent="0.2">
      <c r="A64" s="83" t="str">
        <f t="shared" si="5"/>
        <v>3</v>
      </c>
      <c r="B64" s="86" t="str">
        <f t="shared" si="6"/>
        <v>Greg Gontaryk</v>
      </c>
      <c r="C64" s="12">
        <v>0</v>
      </c>
      <c r="D64" s="150">
        <v>0</v>
      </c>
      <c r="E64" s="150">
        <v>0</v>
      </c>
      <c r="F64" s="14">
        <v>4</v>
      </c>
      <c r="G64" s="12"/>
      <c r="H64" s="150"/>
      <c r="I64" s="150"/>
      <c r="J64" s="14"/>
      <c r="K64" s="12"/>
      <c r="L64" s="150"/>
      <c r="M64" s="150"/>
      <c r="N64" s="14"/>
      <c r="O64" s="90">
        <f t="shared" si="11"/>
        <v>0</v>
      </c>
      <c r="P64" s="56">
        <f t="shared" si="12"/>
        <v>0</v>
      </c>
      <c r="Q64" s="56">
        <f t="shared" si="13"/>
        <v>0</v>
      </c>
      <c r="R64" s="91">
        <f t="shared" si="14"/>
        <v>35</v>
      </c>
      <c r="S64" s="85">
        <f t="shared" si="15"/>
        <v>0</v>
      </c>
      <c r="U64" s="43" t="s">
        <v>254</v>
      </c>
      <c r="V64" s="86" t="s">
        <v>294</v>
      </c>
      <c r="W64" s="59">
        <v>35</v>
      </c>
      <c r="X64" s="59">
        <v>35</v>
      </c>
      <c r="Y64" s="60">
        <v>0</v>
      </c>
      <c r="Z64" s="60" t="s">
        <v>164</v>
      </c>
      <c r="AA64" s="60">
        <v>3.8888888888888888</v>
      </c>
      <c r="AB64" s="60" t="s">
        <v>114</v>
      </c>
      <c r="AC64" s="59">
        <v>9</v>
      </c>
      <c r="AD64" s="105">
        <v>0</v>
      </c>
    </row>
    <row r="65" spans="1:30" x14ac:dyDescent="0.2">
      <c r="A65" s="83" t="str">
        <f t="shared" si="5"/>
        <v>15</v>
      </c>
      <c r="B65" s="86" t="str">
        <f t="shared" si="6"/>
        <v>Chuck Gilbert</v>
      </c>
      <c r="C65" s="12">
        <v>4</v>
      </c>
      <c r="D65" s="150">
        <v>1</v>
      </c>
      <c r="E65" s="150">
        <v>1</v>
      </c>
      <c r="F65" s="14">
        <v>3</v>
      </c>
      <c r="G65" s="12"/>
      <c r="H65" s="150"/>
      <c r="I65" s="150"/>
      <c r="J65" s="14"/>
      <c r="K65" s="12"/>
      <c r="L65" s="150"/>
      <c r="M65" s="150"/>
      <c r="N65" s="14"/>
      <c r="O65" s="90">
        <f t="shared" si="11"/>
        <v>23</v>
      </c>
      <c r="P65" s="56">
        <f t="shared" si="12"/>
        <v>8</v>
      </c>
      <c r="Q65" s="56">
        <f t="shared" si="13"/>
        <v>3</v>
      </c>
      <c r="R65" s="91">
        <f t="shared" si="14"/>
        <v>8</v>
      </c>
      <c r="S65" s="85">
        <f t="shared" si="15"/>
        <v>0.34782608695652173</v>
      </c>
      <c r="U65" s="43" t="s">
        <v>242</v>
      </c>
      <c r="V65" s="86" t="s">
        <v>295</v>
      </c>
      <c r="W65" s="59">
        <v>8</v>
      </c>
      <c r="X65" s="59">
        <v>8</v>
      </c>
      <c r="Y65" s="60">
        <v>0.34782608695652173</v>
      </c>
      <c r="Z65" s="60" t="s">
        <v>114</v>
      </c>
      <c r="AA65" s="60">
        <v>1.1428571428571428</v>
      </c>
      <c r="AB65" s="60" t="s">
        <v>114</v>
      </c>
      <c r="AC65" s="59">
        <v>7</v>
      </c>
      <c r="AD65" s="105">
        <v>0.34782608695652173</v>
      </c>
    </row>
    <row r="66" spans="1:30" x14ac:dyDescent="0.2">
      <c r="A66" s="83" t="str">
        <f t="shared" si="5"/>
        <v>1</v>
      </c>
      <c r="B66" s="86" t="str">
        <f t="shared" si="6"/>
        <v>Tony Santiago</v>
      </c>
      <c r="C66" s="12">
        <v>3</v>
      </c>
      <c r="D66" s="150">
        <v>0</v>
      </c>
      <c r="E66" s="150">
        <v>0</v>
      </c>
      <c r="F66" s="14">
        <v>1</v>
      </c>
      <c r="G66" s="12"/>
      <c r="H66" s="150"/>
      <c r="I66" s="150"/>
      <c r="J66" s="14"/>
      <c r="K66" s="12"/>
      <c r="L66" s="150"/>
      <c r="M66" s="150"/>
      <c r="N66" s="14"/>
      <c r="O66" s="90">
        <f t="shared" si="11"/>
        <v>28</v>
      </c>
      <c r="P66" s="56">
        <f t="shared" si="12"/>
        <v>4</v>
      </c>
      <c r="Q66" s="56">
        <f t="shared" si="13"/>
        <v>3</v>
      </c>
      <c r="R66" s="91">
        <f t="shared" si="14"/>
        <v>5</v>
      </c>
      <c r="S66" s="85">
        <f t="shared" si="15"/>
        <v>0.14285714285714285</v>
      </c>
      <c r="U66" s="43" t="s">
        <v>136</v>
      </c>
      <c r="V66" s="86" t="s">
        <v>84</v>
      </c>
      <c r="W66" s="59">
        <v>5</v>
      </c>
      <c r="X66" s="59">
        <v>5</v>
      </c>
      <c r="Y66" s="60">
        <v>0.14285714285714285</v>
      </c>
      <c r="Z66" s="60" t="s">
        <v>114</v>
      </c>
      <c r="AA66" s="60">
        <v>0.625</v>
      </c>
      <c r="AB66" s="60" t="s">
        <v>114</v>
      </c>
      <c r="AC66" s="59">
        <v>8</v>
      </c>
      <c r="AD66" s="105">
        <v>0.14285714285714285</v>
      </c>
    </row>
    <row r="67" spans="1:30" x14ac:dyDescent="0.2">
      <c r="A67" s="83" t="str">
        <f t="shared" si="5"/>
        <v>4</v>
      </c>
      <c r="B67" s="86" t="str">
        <f t="shared" si="6"/>
        <v>Robert Fairfax</v>
      </c>
      <c r="C67" s="12">
        <v>1</v>
      </c>
      <c r="D67" s="150">
        <v>0</v>
      </c>
      <c r="E67" s="150">
        <v>0</v>
      </c>
      <c r="F67" s="14">
        <v>0</v>
      </c>
      <c r="G67" s="12"/>
      <c r="H67" s="150"/>
      <c r="I67" s="150"/>
      <c r="J67" s="14"/>
      <c r="K67" s="12"/>
      <c r="L67" s="150"/>
      <c r="M67" s="150"/>
      <c r="N67" s="14"/>
      <c r="O67" s="90">
        <f t="shared" si="11"/>
        <v>2</v>
      </c>
      <c r="P67" s="56">
        <f t="shared" si="12"/>
        <v>0</v>
      </c>
      <c r="Q67" s="56">
        <f t="shared" si="13"/>
        <v>0</v>
      </c>
      <c r="R67" s="91">
        <f t="shared" si="14"/>
        <v>0</v>
      </c>
      <c r="S67" s="85">
        <f t="shared" si="15"/>
        <v>0</v>
      </c>
      <c r="U67" s="43" t="s">
        <v>140</v>
      </c>
      <c r="V67" s="86" t="s">
        <v>185</v>
      </c>
      <c r="W67" s="59">
        <v>0</v>
      </c>
      <c r="X67" s="59" t="s">
        <v>391</v>
      </c>
      <c r="Y67" s="60">
        <v>0</v>
      </c>
      <c r="Z67" s="60" t="s">
        <v>164</v>
      </c>
      <c r="AA67" s="60">
        <v>0</v>
      </c>
      <c r="AB67" s="60" t="s">
        <v>161</v>
      </c>
      <c r="AC67" s="59">
        <v>2</v>
      </c>
      <c r="AD67" s="105">
        <v>0</v>
      </c>
    </row>
    <row r="68" spans="1:30" x14ac:dyDescent="0.2">
      <c r="A68" s="83">
        <f t="shared" si="5"/>
        <v>0</v>
      </c>
      <c r="B68" s="86">
        <f t="shared" si="6"/>
        <v>0</v>
      </c>
      <c r="C68" s="12"/>
      <c r="D68" s="150"/>
      <c r="E68" s="150"/>
      <c r="F68" s="14"/>
      <c r="G68" s="12"/>
      <c r="H68" s="150"/>
      <c r="I68" s="150"/>
      <c r="J68" s="14"/>
      <c r="K68" s="12"/>
      <c r="L68" s="150"/>
      <c r="M68" s="150"/>
      <c r="N68" s="14"/>
      <c r="O68" s="90">
        <f t="shared" si="11"/>
        <v>0</v>
      </c>
      <c r="P68" s="56">
        <f t="shared" si="12"/>
        <v>0</v>
      </c>
      <c r="Q68" s="56">
        <f t="shared" si="13"/>
        <v>0</v>
      </c>
      <c r="R68" s="91">
        <f t="shared" si="14"/>
        <v>0</v>
      </c>
      <c r="S68" s="85">
        <f t="shared" si="15"/>
        <v>0</v>
      </c>
      <c r="U68" s="43">
        <v>0</v>
      </c>
      <c r="V68" s="86">
        <v>0</v>
      </c>
      <c r="W68" s="59">
        <v>0</v>
      </c>
      <c r="X68" s="59" t="s">
        <v>391</v>
      </c>
      <c r="Y68" s="60">
        <v>0</v>
      </c>
      <c r="Z68" s="60" t="s">
        <v>164</v>
      </c>
      <c r="AA68" s="60">
        <v>0</v>
      </c>
      <c r="AB68" s="60" t="s">
        <v>161</v>
      </c>
      <c r="AC68" s="59">
        <v>0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50"/>
      <c r="E69" s="150"/>
      <c r="F69" s="14"/>
      <c r="G69" s="12"/>
      <c r="H69" s="150"/>
      <c r="I69" s="150"/>
      <c r="J69" s="14"/>
      <c r="K69" s="12"/>
      <c r="L69" s="150"/>
      <c r="M69" s="150"/>
      <c r="N69" s="14"/>
      <c r="O69" s="90">
        <f t="shared" si="11"/>
        <v>0</v>
      </c>
      <c r="P69" s="56">
        <f t="shared" si="12"/>
        <v>0</v>
      </c>
      <c r="Q69" s="56">
        <f t="shared" si="13"/>
        <v>0</v>
      </c>
      <c r="R69" s="91">
        <f t="shared" si="14"/>
        <v>0</v>
      </c>
      <c r="S69" s="85">
        <f t="shared" si="15"/>
        <v>0</v>
      </c>
      <c r="U69" s="43">
        <v>0</v>
      </c>
      <c r="V69" s="86">
        <v>0</v>
      </c>
      <c r="W69" s="59">
        <v>0</v>
      </c>
      <c r="X69" s="59" t="s">
        <v>391</v>
      </c>
      <c r="Y69" s="60">
        <v>0</v>
      </c>
      <c r="Z69" s="60" t="s">
        <v>164</v>
      </c>
      <c r="AA69" s="60">
        <v>0</v>
      </c>
      <c r="AB69" s="60" t="s">
        <v>161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50"/>
      <c r="E70" s="150"/>
      <c r="F70" s="14"/>
      <c r="G70" s="12"/>
      <c r="H70" s="150"/>
      <c r="I70" s="150"/>
      <c r="J70" s="14"/>
      <c r="K70" s="12"/>
      <c r="L70" s="150"/>
      <c r="M70" s="150"/>
      <c r="N70" s="14"/>
      <c r="O70" s="92">
        <f t="shared" si="11"/>
        <v>0</v>
      </c>
      <c r="P70" s="93">
        <f t="shared" si="12"/>
        <v>0</v>
      </c>
      <c r="Q70" s="93">
        <f t="shared" si="13"/>
        <v>0</v>
      </c>
      <c r="R70" s="94">
        <f t="shared" si="14"/>
        <v>0</v>
      </c>
      <c r="S70" s="85">
        <f t="shared" si="15"/>
        <v>0</v>
      </c>
      <c r="U70" s="43">
        <v>0</v>
      </c>
      <c r="V70" s="86">
        <v>0</v>
      </c>
      <c r="W70" s="59">
        <v>0</v>
      </c>
      <c r="X70" s="59" t="s">
        <v>391</v>
      </c>
      <c r="Y70" s="60">
        <v>0</v>
      </c>
      <c r="Z70" s="60" t="s">
        <v>164</v>
      </c>
      <c r="AA70" s="60">
        <v>0</v>
      </c>
      <c r="AB70" s="60" t="s">
        <v>161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50"/>
      <c r="E71" s="150"/>
      <c r="F71" s="14"/>
      <c r="G71" s="12"/>
      <c r="H71" s="150"/>
      <c r="I71" s="150"/>
      <c r="J71" s="14"/>
      <c r="K71" s="12"/>
      <c r="L71" s="150"/>
      <c r="M71" s="150"/>
      <c r="N71" s="16"/>
      <c r="O71" s="90">
        <f t="shared" si="11"/>
        <v>0</v>
      </c>
      <c r="P71" s="56">
        <f t="shared" si="12"/>
        <v>0</v>
      </c>
      <c r="Q71" s="56">
        <f t="shared" si="13"/>
        <v>0</v>
      </c>
      <c r="R71" s="91">
        <f t="shared" si="14"/>
        <v>0</v>
      </c>
      <c r="S71" s="85">
        <f t="shared" si="15"/>
        <v>0</v>
      </c>
      <c r="U71" s="43">
        <v>0</v>
      </c>
      <c r="V71" s="86">
        <v>0</v>
      </c>
      <c r="W71" s="59">
        <v>0</v>
      </c>
      <c r="X71" s="59" t="s">
        <v>391</v>
      </c>
      <c r="Y71" s="60">
        <v>0</v>
      </c>
      <c r="Z71" s="60" t="s">
        <v>164</v>
      </c>
      <c r="AA71" s="60">
        <v>0</v>
      </c>
      <c r="AB71" s="60" t="s">
        <v>161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50"/>
      <c r="E72" s="150"/>
      <c r="F72" s="14"/>
      <c r="G72" s="12"/>
      <c r="H72" s="150"/>
      <c r="I72" s="150"/>
      <c r="J72" s="14"/>
      <c r="K72" s="12"/>
      <c r="L72" s="150"/>
      <c r="M72" s="150"/>
      <c r="N72" s="16"/>
      <c r="O72" s="90">
        <f t="shared" si="11"/>
        <v>0</v>
      </c>
      <c r="P72" s="56">
        <f t="shared" si="12"/>
        <v>0</v>
      </c>
      <c r="Q72" s="56">
        <f t="shared" si="13"/>
        <v>0</v>
      </c>
      <c r="R72" s="91">
        <f t="shared" si="14"/>
        <v>0</v>
      </c>
      <c r="S72" s="85">
        <f t="shared" si="15"/>
        <v>0</v>
      </c>
      <c r="U72" s="43">
        <v>0</v>
      </c>
      <c r="V72" s="86">
        <v>0</v>
      </c>
      <c r="W72" s="59">
        <v>0</v>
      </c>
      <c r="X72" s="59" t="s">
        <v>391</v>
      </c>
      <c r="Y72" s="60">
        <v>0</v>
      </c>
      <c r="Z72" s="60" t="s">
        <v>164</v>
      </c>
      <c r="AA72" s="60">
        <v>0</v>
      </c>
      <c r="AB72" s="60" t="s">
        <v>161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50"/>
      <c r="E73" s="150"/>
      <c r="F73" s="14"/>
      <c r="G73" s="12"/>
      <c r="H73" s="150"/>
      <c r="I73" s="150"/>
      <c r="J73" s="14"/>
      <c r="K73" s="12"/>
      <c r="L73" s="150"/>
      <c r="M73" s="150"/>
      <c r="N73" s="14"/>
      <c r="O73" s="90">
        <f t="shared" si="11"/>
        <v>0</v>
      </c>
      <c r="P73" s="56">
        <f t="shared" si="12"/>
        <v>0</v>
      </c>
      <c r="Q73" s="56">
        <f t="shared" si="13"/>
        <v>0</v>
      </c>
      <c r="R73" s="91">
        <f t="shared" si="14"/>
        <v>0</v>
      </c>
      <c r="S73" s="85">
        <f t="shared" si="15"/>
        <v>0</v>
      </c>
      <c r="U73" s="43">
        <v>0</v>
      </c>
      <c r="V73" s="86">
        <v>0</v>
      </c>
      <c r="W73" s="59">
        <v>0</v>
      </c>
      <c r="X73" s="59" t="s">
        <v>391</v>
      </c>
      <c r="Y73" s="60">
        <v>0</v>
      </c>
      <c r="Z73" s="60" t="s">
        <v>164</v>
      </c>
      <c r="AA73" s="60">
        <v>0</v>
      </c>
      <c r="AB73" s="60" t="s">
        <v>161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7"/>
      <c r="D74" s="158"/>
      <c r="E74" s="158"/>
      <c r="F74" s="159"/>
      <c r="G74" s="157"/>
      <c r="H74" s="158"/>
      <c r="I74" s="158"/>
      <c r="J74" s="159"/>
      <c r="K74" s="157"/>
      <c r="L74" s="158"/>
      <c r="M74" s="158"/>
      <c r="N74" s="159"/>
      <c r="O74" s="90">
        <f t="shared" si="11"/>
        <v>0</v>
      </c>
      <c r="P74" s="56">
        <f t="shared" si="12"/>
        <v>0</v>
      </c>
      <c r="Q74" s="56">
        <f t="shared" si="13"/>
        <v>0</v>
      </c>
      <c r="R74" s="91">
        <f t="shared" si="14"/>
        <v>0</v>
      </c>
      <c r="S74" s="85">
        <f t="shared" si="15"/>
        <v>0</v>
      </c>
      <c r="U74" s="43">
        <v>0</v>
      </c>
      <c r="V74" s="86">
        <v>0</v>
      </c>
      <c r="W74" s="59">
        <v>0</v>
      </c>
      <c r="X74" s="59" t="s">
        <v>391</v>
      </c>
      <c r="Y74" s="60">
        <v>0</v>
      </c>
      <c r="Z74" s="60" t="s">
        <v>164</v>
      </c>
      <c r="AA74" s="60">
        <v>0</v>
      </c>
      <c r="AB74" s="60" t="s">
        <v>161</v>
      </c>
      <c r="AC74" s="59">
        <v>0</v>
      </c>
      <c r="AD74" s="105">
        <v>0</v>
      </c>
    </row>
    <row r="75" spans="1:30" x14ac:dyDescent="0.2">
      <c r="A75" s="83">
        <f t="shared" si="5"/>
        <v>0</v>
      </c>
      <c r="B75" s="86">
        <f t="shared" si="6"/>
        <v>0</v>
      </c>
      <c r="C75" s="12"/>
      <c r="D75" s="150"/>
      <c r="E75" s="150"/>
      <c r="F75" s="14"/>
      <c r="G75" s="12"/>
      <c r="H75" s="150"/>
      <c r="I75" s="150"/>
      <c r="J75" s="14"/>
      <c r="K75" s="12"/>
      <c r="L75" s="150"/>
      <c r="M75" s="150"/>
      <c r="N75" s="16"/>
      <c r="O75" s="90">
        <f t="shared" si="11"/>
        <v>0</v>
      </c>
      <c r="P75" s="56">
        <f t="shared" si="12"/>
        <v>0</v>
      </c>
      <c r="Q75" s="56">
        <f t="shared" si="13"/>
        <v>0</v>
      </c>
      <c r="R75" s="91">
        <f t="shared" si="14"/>
        <v>0</v>
      </c>
      <c r="S75" s="85">
        <f t="shared" si="15"/>
        <v>0</v>
      </c>
      <c r="U75" s="43">
        <v>0</v>
      </c>
      <c r="V75" s="86">
        <v>0</v>
      </c>
      <c r="W75" s="59">
        <v>0</v>
      </c>
      <c r="X75" s="59" t="s">
        <v>391</v>
      </c>
      <c r="Y75" s="60">
        <v>0</v>
      </c>
      <c r="Z75" s="60" t="s">
        <v>164</v>
      </c>
      <c r="AA75" s="60">
        <v>0</v>
      </c>
      <c r="AB75" s="60" t="s">
        <v>161</v>
      </c>
      <c r="AC75" s="59">
        <v>0</v>
      </c>
      <c r="AD75" s="105">
        <v>0</v>
      </c>
    </row>
    <row r="76" spans="1:30" x14ac:dyDescent="0.2">
      <c r="A76" s="83">
        <f t="shared" si="5"/>
        <v>0</v>
      </c>
      <c r="B76" s="86">
        <f t="shared" si="6"/>
        <v>0</v>
      </c>
      <c r="C76" s="12"/>
      <c r="D76" s="150"/>
      <c r="E76" s="150"/>
      <c r="F76" s="14"/>
      <c r="G76" s="12"/>
      <c r="H76" s="150"/>
      <c r="I76" s="150"/>
      <c r="J76" s="14"/>
      <c r="K76" s="12"/>
      <c r="L76" s="150"/>
      <c r="M76" s="150"/>
      <c r="N76" s="16"/>
      <c r="O76" s="90">
        <f t="shared" si="11"/>
        <v>0</v>
      </c>
      <c r="P76" s="56">
        <f t="shared" si="12"/>
        <v>0</v>
      </c>
      <c r="Q76" s="56">
        <f t="shared" si="13"/>
        <v>0</v>
      </c>
      <c r="R76" s="91">
        <f t="shared" si="14"/>
        <v>0</v>
      </c>
      <c r="S76" s="85">
        <f t="shared" si="15"/>
        <v>0</v>
      </c>
      <c r="U76" s="43">
        <v>0</v>
      </c>
      <c r="V76" s="86">
        <v>0</v>
      </c>
      <c r="W76" s="59">
        <v>0</v>
      </c>
      <c r="X76" s="59" t="s">
        <v>391</v>
      </c>
      <c r="Y76" s="60">
        <v>0</v>
      </c>
      <c r="Z76" s="60" t="s">
        <v>164</v>
      </c>
      <c r="AA76" s="60">
        <v>0</v>
      </c>
      <c r="AB76" s="60" t="s">
        <v>161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Tim Hibner</v>
      </c>
      <c r="C78" s="20">
        <v>24</v>
      </c>
      <c r="D78" s="21">
        <v>6</v>
      </c>
      <c r="E78" s="21">
        <v>3</v>
      </c>
      <c r="F78" s="22">
        <v>11</v>
      </c>
      <c r="G78" s="64"/>
      <c r="H78" s="65"/>
      <c r="I78" s="65"/>
      <c r="J78" s="66"/>
      <c r="K78" s="64"/>
      <c r="L78" s="65"/>
      <c r="M78" s="65"/>
      <c r="N78" s="66"/>
      <c r="O78" s="32">
        <f t="shared" ref="O78:Q81" si="16">SUM(C22,G22,K22,O22,C50,G50,K50,O50,C78,G78,K78)</f>
        <v>233</v>
      </c>
      <c r="P78" s="21">
        <f t="shared" si="16"/>
        <v>84</v>
      </c>
      <c r="Q78" s="162">
        <f t="shared" si="16"/>
        <v>34</v>
      </c>
      <c r="R78" s="161"/>
      <c r="S78" s="163">
        <f>SUM(Q78/O78)</f>
        <v>0.14592274678111589</v>
      </c>
      <c r="V78" s="56" t="s">
        <v>23</v>
      </c>
      <c r="W78" s="59">
        <v>87</v>
      </c>
      <c r="X78" s="59">
        <v>87</v>
      </c>
      <c r="Y78" s="61"/>
      <c r="Z78" s="61"/>
      <c r="AA78" s="61"/>
      <c r="AB78" s="61"/>
      <c r="AC78" s="175"/>
    </row>
    <row r="79" spans="1:30" x14ac:dyDescent="0.2">
      <c r="A79" s="176"/>
      <c r="B79" s="160">
        <f>B51</f>
        <v>0</v>
      </c>
      <c r="C79" s="12"/>
      <c r="D79" s="150"/>
      <c r="E79" s="150"/>
      <c r="F79" s="14"/>
      <c r="G79" s="12"/>
      <c r="H79" s="150"/>
      <c r="I79" s="150"/>
      <c r="J79" s="14"/>
      <c r="K79" s="12"/>
      <c r="L79" s="150"/>
      <c r="M79" s="150"/>
      <c r="N79" s="14"/>
      <c r="O79" s="90">
        <f t="shared" si="16"/>
        <v>0</v>
      </c>
      <c r="P79" s="56">
        <f t="shared" si="16"/>
        <v>0</v>
      </c>
      <c r="Q79" s="56">
        <f t="shared" si="16"/>
        <v>0</v>
      </c>
      <c r="R79" s="91"/>
      <c r="S79" s="164" t="e">
        <f>SUM(Q79/O79)</f>
        <v>#DIV/0!</v>
      </c>
      <c r="V79" s="67" t="s">
        <v>24</v>
      </c>
      <c r="W79" s="175"/>
      <c r="X79" s="175"/>
      <c r="Y79" s="68">
        <v>0.48717948717948717</v>
      </c>
      <c r="Z79" s="68"/>
      <c r="AA79" s="68">
        <v>3.8888888888888888</v>
      </c>
      <c r="AB79" s="68"/>
      <c r="AC79" s="175"/>
    </row>
    <row r="80" spans="1:30" x14ac:dyDescent="0.2">
      <c r="A80" s="176"/>
      <c r="B80" s="160">
        <f>B52</f>
        <v>0</v>
      </c>
      <c r="C80" s="12"/>
      <c r="D80" s="150"/>
      <c r="E80" s="150"/>
      <c r="F80" s="14"/>
      <c r="G80" s="12"/>
      <c r="H80" s="150"/>
      <c r="I80" s="150"/>
      <c r="J80" s="14"/>
      <c r="K80" s="12"/>
      <c r="L80" s="150"/>
      <c r="M80" s="150"/>
      <c r="N80" s="14"/>
      <c r="O80" s="90">
        <f t="shared" si="16"/>
        <v>0</v>
      </c>
      <c r="P80" s="56">
        <f t="shared" si="16"/>
        <v>0</v>
      </c>
      <c r="Q80" s="56">
        <f t="shared" si="16"/>
        <v>0</v>
      </c>
      <c r="R80" s="91"/>
      <c r="S80" s="164" t="e">
        <f>SUM(Q80/O80)</f>
        <v>#DIV/0!</v>
      </c>
      <c r="V80" s="67"/>
      <c r="W80" s="175"/>
      <c r="X80" s="175"/>
      <c r="Y80" s="68"/>
      <c r="Z80" s="68"/>
      <c r="AA80" s="68"/>
      <c r="AB80" s="68"/>
      <c r="AC80" s="175"/>
    </row>
    <row r="81" spans="1:29" ht="13.5" thickBot="1" x14ac:dyDescent="0.25">
      <c r="A81" s="179"/>
      <c r="B81" s="160">
        <f>B53</f>
        <v>0</v>
      </c>
      <c r="C81" s="181"/>
      <c r="D81" s="182"/>
      <c r="E81" s="182"/>
      <c r="F81" s="183"/>
      <c r="G81" s="181"/>
      <c r="H81" s="182"/>
      <c r="I81" s="182"/>
      <c r="J81" s="183"/>
      <c r="K81" s="181"/>
      <c r="L81" s="182"/>
      <c r="M81" s="182"/>
      <c r="N81" s="183"/>
      <c r="O81" s="25">
        <f t="shared" si="16"/>
        <v>0</v>
      </c>
      <c r="P81" s="26">
        <f t="shared" si="16"/>
        <v>0</v>
      </c>
      <c r="Q81" s="26">
        <f t="shared" si="16"/>
        <v>0</v>
      </c>
      <c r="R81" s="27"/>
      <c r="S81" s="165" t="e">
        <f>SUM(Q81/O81)</f>
        <v>#DIV/0!</v>
      </c>
      <c r="V81" s="67"/>
      <c r="W81" s="180"/>
      <c r="X81" s="180"/>
      <c r="Y81" s="68"/>
      <c r="Z81" s="68"/>
      <c r="AA81" s="68"/>
      <c r="AB81" s="68"/>
      <c r="AC81" s="180"/>
    </row>
    <row r="82" spans="1:29" ht="13.5" thickBot="1" x14ac:dyDescent="0.25">
      <c r="A82" s="18"/>
      <c r="B82" s="28" t="s">
        <v>10</v>
      </c>
      <c r="C82" s="29">
        <f t="shared" ref="C82:R82" si="17">SUM(C59:C76)</f>
        <v>24</v>
      </c>
      <c r="D82" s="29">
        <f t="shared" si="17"/>
        <v>6</v>
      </c>
      <c r="E82" s="29">
        <f t="shared" si="17"/>
        <v>3</v>
      </c>
      <c r="F82" s="29">
        <f t="shared" si="17"/>
        <v>11</v>
      </c>
      <c r="G82" s="29">
        <f t="shared" si="17"/>
        <v>0</v>
      </c>
      <c r="H82" s="29">
        <f t="shared" si="17"/>
        <v>0</v>
      </c>
      <c r="I82" s="29">
        <f t="shared" si="17"/>
        <v>0</v>
      </c>
      <c r="J82" s="29">
        <f t="shared" si="17"/>
        <v>0</v>
      </c>
      <c r="K82" s="29">
        <f t="shared" si="17"/>
        <v>0</v>
      </c>
      <c r="L82" s="29">
        <f t="shared" si="17"/>
        <v>0</v>
      </c>
      <c r="M82" s="29">
        <f t="shared" si="17"/>
        <v>0</v>
      </c>
      <c r="N82" s="29">
        <f t="shared" si="17"/>
        <v>0</v>
      </c>
      <c r="O82" s="29">
        <f t="shared" si="17"/>
        <v>233</v>
      </c>
      <c r="P82" s="29">
        <f t="shared" si="17"/>
        <v>84</v>
      </c>
      <c r="Q82" s="29">
        <f t="shared" si="17"/>
        <v>34</v>
      </c>
      <c r="R82" s="29">
        <f t="shared" si="17"/>
        <v>87</v>
      </c>
      <c r="S82" s="69">
        <f>AVERAGE(P82/O82)</f>
        <v>0.36051502145922748</v>
      </c>
      <c r="Y82" s="175"/>
      <c r="Z82" s="175"/>
    </row>
    <row r="83" spans="1:29" ht="13.5" thickBot="1" x14ac:dyDescent="0.25">
      <c r="A83" s="18"/>
      <c r="B83" s="28" t="s">
        <v>11</v>
      </c>
      <c r="C83" s="29">
        <f>SUM(O55,C82)</f>
        <v>233</v>
      </c>
      <c r="D83" s="29">
        <f>SUM(P55,D82)</f>
        <v>84</v>
      </c>
      <c r="E83" s="29">
        <f>SUM(Q55,E82)</f>
        <v>34</v>
      </c>
      <c r="F83" s="29">
        <f>SUM(R55,F82)</f>
        <v>87</v>
      </c>
      <c r="G83" s="29">
        <f t="shared" ref="G83:M83" si="18">SUM(C83,G82)</f>
        <v>233</v>
      </c>
      <c r="H83" s="29">
        <f t="shared" si="18"/>
        <v>84</v>
      </c>
      <c r="I83" s="29">
        <f t="shared" si="18"/>
        <v>34</v>
      </c>
      <c r="J83" s="29">
        <f t="shared" si="18"/>
        <v>87</v>
      </c>
      <c r="K83" s="29">
        <f t="shared" si="18"/>
        <v>233</v>
      </c>
      <c r="L83" s="29">
        <f t="shared" si="18"/>
        <v>84</v>
      </c>
      <c r="M83" s="29">
        <f t="shared" si="18"/>
        <v>34</v>
      </c>
      <c r="N83" s="29">
        <f>SUM(AA27,N82)</f>
        <v>0</v>
      </c>
      <c r="O83" s="70"/>
      <c r="P83" s="71"/>
      <c r="Q83" s="71"/>
      <c r="R83" s="71"/>
      <c r="S83" s="72"/>
      <c r="Y83" s="175"/>
      <c r="Z83" s="175"/>
      <c r="AC83" s="175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51">
        <f>1-(P82/(O82-Q82))</f>
        <v>0.57788944723618085</v>
      </c>
      <c r="V84" s="201"/>
      <c r="W84" s="202"/>
      <c r="X84" s="203"/>
      <c r="Y84" s="175"/>
      <c r="Z84" s="175"/>
      <c r="AA84" s="73"/>
      <c r="AB84" s="73"/>
      <c r="AC84" s="175"/>
    </row>
    <row r="85" spans="1:29" x14ac:dyDescent="0.2">
      <c r="V85" s="77" t="s">
        <v>27</v>
      </c>
      <c r="W85" s="61"/>
      <c r="X85" s="78">
        <v>1.4691358024691359</v>
      </c>
      <c r="Y85" s="175" t="s">
        <v>37</v>
      </c>
      <c r="Z85" s="175"/>
      <c r="AA85" s="73" t="s">
        <v>28</v>
      </c>
      <c r="AB85" s="73"/>
      <c r="AC85" s="175"/>
    </row>
    <row r="86" spans="1:29" x14ac:dyDescent="0.2">
      <c r="A86" s="67" t="s">
        <v>31</v>
      </c>
      <c r="C86" s="150">
        <f>MAX(AC59:AC76)</f>
        <v>9</v>
      </c>
      <c r="E86" s="73" t="s">
        <v>32</v>
      </c>
      <c r="V86" s="77" t="s">
        <v>29</v>
      </c>
      <c r="W86" s="61" t="s">
        <v>97</v>
      </c>
      <c r="X86" s="79">
        <v>0.85407725321888406</v>
      </c>
      <c r="Y86" s="175" t="s">
        <v>114</v>
      </c>
      <c r="Z86" s="175"/>
      <c r="AA86" s="73" t="s">
        <v>30</v>
      </c>
      <c r="AB86" s="73"/>
      <c r="AC86" s="175"/>
    </row>
    <row r="87" spans="1:29" x14ac:dyDescent="0.2">
      <c r="E87" s="73"/>
      <c r="V87" s="77" t="s">
        <v>29</v>
      </c>
      <c r="W87" s="61">
        <v>0</v>
      </c>
      <c r="X87" s="167" t="e">
        <v>#DIV/0!</v>
      </c>
      <c r="Y87" s="175" t="s">
        <v>165</v>
      </c>
      <c r="Z87" s="175"/>
      <c r="AA87" s="175" t="s">
        <v>30</v>
      </c>
      <c r="AB87" s="175"/>
      <c r="AC87" s="175"/>
    </row>
    <row r="88" spans="1:29" x14ac:dyDescent="0.2">
      <c r="V88" s="77" t="s">
        <v>29</v>
      </c>
      <c r="W88" s="61">
        <v>0</v>
      </c>
      <c r="X88" s="167" t="e">
        <v>#DIV/0!</v>
      </c>
      <c r="Y88" s="175" t="s">
        <v>165</v>
      </c>
    </row>
    <row r="89" spans="1:29" x14ac:dyDescent="0.2">
      <c r="V89" s="80" t="s">
        <v>29</v>
      </c>
      <c r="W89" s="81">
        <v>0</v>
      </c>
      <c r="X89" s="82" t="e">
        <v>#DIV/0!</v>
      </c>
      <c r="Y89" s="180" t="s">
        <v>165</v>
      </c>
    </row>
  </sheetData>
  <sheetProtection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90" priority="5" stopIfTrue="1" operator="equal">
      <formula>$Y$79</formula>
    </cfRule>
  </conditionalFormatting>
  <conditionalFormatting sqref="AA59:AB74 AA77:AB77">
    <cfRule type="cellIs" dxfId="89" priority="6" stopIfTrue="1" operator="equal">
      <formula>$AA$79</formula>
    </cfRule>
  </conditionalFormatting>
  <conditionalFormatting sqref="Y75:Z75">
    <cfRule type="cellIs" dxfId="88" priority="3" stopIfTrue="1" operator="equal">
      <formula>$Y$79</formula>
    </cfRule>
  </conditionalFormatting>
  <conditionalFormatting sqref="AA75:AB75">
    <cfRule type="cellIs" dxfId="87" priority="4" stopIfTrue="1" operator="equal">
      <formula>$AA$79</formula>
    </cfRule>
  </conditionalFormatting>
  <conditionalFormatting sqref="Y76:Z76">
    <cfRule type="cellIs" dxfId="86" priority="1" stopIfTrue="1" operator="equal">
      <formula>$Y$79</formula>
    </cfRule>
  </conditionalFormatting>
  <conditionalFormatting sqref="AA76:AB76">
    <cfRule type="cellIs" dxfId="85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98" t="s">
        <v>220</v>
      </c>
      <c r="D1" s="199"/>
      <c r="E1" s="200"/>
      <c r="F1" s="4">
        <v>2</v>
      </c>
      <c r="G1" s="198" t="s">
        <v>44</v>
      </c>
      <c r="H1" s="199"/>
      <c r="I1" s="200"/>
      <c r="J1" s="4">
        <v>0</v>
      </c>
      <c r="K1" s="198" t="s">
        <v>40</v>
      </c>
      <c r="L1" s="199"/>
      <c r="M1" s="200"/>
      <c r="N1" s="4">
        <v>4</v>
      </c>
      <c r="O1" s="205" t="s">
        <v>41</v>
      </c>
      <c r="P1" s="199"/>
      <c r="Q1" s="200"/>
      <c r="R1" s="5">
        <v>3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296</v>
      </c>
      <c r="B3" s="86" t="s">
        <v>54</v>
      </c>
      <c r="C3" s="12">
        <v>4</v>
      </c>
      <c r="D3" s="13">
        <v>3</v>
      </c>
      <c r="E3" s="13">
        <v>0</v>
      </c>
      <c r="F3" s="14">
        <v>0</v>
      </c>
      <c r="G3" s="12">
        <v>4</v>
      </c>
      <c r="H3" s="13">
        <v>2</v>
      </c>
      <c r="I3" s="13">
        <v>0</v>
      </c>
      <c r="J3" s="14">
        <v>0</v>
      </c>
      <c r="K3" s="12">
        <v>5</v>
      </c>
      <c r="L3" s="13">
        <v>1</v>
      </c>
      <c r="M3" s="13">
        <v>1</v>
      </c>
      <c r="N3" s="14">
        <v>1</v>
      </c>
      <c r="O3" s="12">
        <v>4</v>
      </c>
      <c r="P3" s="13">
        <v>1</v>
      </c>
      <c r="Q3" s="13">
        <v>0</v>
      </c>
      <c r="R3" s="14">
        <v>1</v>
      </c>
      <c r="S3" s="17"/>
      <c r="T3" s="99"/>
    </row>
    <row r="4" spans="1:20" x14ac:dyDescent="0.2">
      <c r="A4" s="83" t="s">
        <v>144</v>
      </c>
      <c r="B4" s="86" t="s">
        <v>356</v>
      </c>
      <c r="C4" s="12">
        <v>1</v>
      </c>
      <c r="D4" s="13">
        <v>1</v>
      </c>
      <c r="E4" s="13">
        <v>0</v>
      </c>
      <c r="F4" s="14">
        <v>0</v>
      </c>
      <c r="G4" s="12">
        <v>2</v>
      </c>
      <c r="H4" s="13">
        <v>2</v>
      </c>
      <c r="I4" s="13">
        <v>0</v>
      </c>
      <c r="J4" s="14">
        <v>0</v>
      </c>
      <c r="K4" s="12">
        <v>3</v>
      </c>
      <c r="L4" s="13">
        <v>2</v>
      </c>
      <c r="M4" s="13">
        <v>0</v>
      </c>
      <c r="N4" s="14">
        <v>0</v>
      </c>
      <c r="O4" s="12"/>
      <c r="P4" s="13"/>
      <c r="Q4" s="13"/>
      <c r="R4" s="14"/>
      <c r="S4" s="17"/>
      <c r="T4" s="152"/>
    </row>
    <row r="5" spans="1:20" x14ac:dyDescent="0.2">
      <c r="A5" s="83" t="s">
        <v>255</v>
      </c>
      <c r="B5" s="86" t="s">
        <v>55</v>
      </c>
      <c r="C5" s="12">
        <v>4</v>
      </c>
      <c r="D5" s="13">
        <v>2</v>
      </c>
      <c r="E5" s="13">
        <v>1</v>
      </c>
      <c r="F5" s="14">
        <v>1</v>
      </c>
      <c r="G5" s="12">
        <v>4</v>
      </c>
      <c r="H5" s="13">
        <v>2</v>
      </c>
      <c r="I5" s="13">
        <v>0</v>
      </c>
      <c r="J5" s="14">
        <v>5</v>
      </c>
      <c r="K5" s="12">
        <v>4</v>
      </c>
      <c r="L5" s="13">
        <v>3</v>
      </c>
      <c r="M5" s="13">
        <v>0</v>
      </c>
      <c r="N5" s="14">
        <v>3</v>
      </c>
      <c r="O5" s="12">
        <v>3</v>
      </c>
      <c r="P5" s="13">
        <v>1</v>
      </c>
      <c r="Q5" s="13">
        <v>0</v>
      </c>
      <c r="R5" s="14">
        <v>2</v>
      </c>
      <c r="S5" s="17"/>
      <c r="T5" s="99"/>
    </row>
    <row r="6" spans="1:20" x14ac:dyDescent="0.2">
      <c r="A6" s="83" t="s">
        <v>128</v>
      </c>
      <c r="B6" s="86" t="s">
        <v>297</v>
      </c>
      <c r="C6" s="12">
        <v>1</v>
      </c>
      <c r="D6" s="13">
        <v>0</v>
      </c>
      <c r="E6" s="13">
        <v>0</v>
      </c>
      <c r="F6" s="14">
        <v>2</v>
      </c>
      <c r="G6" s="12">
        <v>1</v>
      </c>
      <c r="H6" s="13">
        <v>1</v>
      </c>
      <c r="I6" s="13">
        <v>0</v>
      </c>
      <c r="J6" s="14">
        <v>0</v>
      </c>
      <c r="K6" s="12">
        <v>0</v>
      </c>
      <c r="L6" s="13">
        <v>0</v>
      </c>
      <c r="M6" s="13">
        <v>0</v>
      </c>
      <c r="N6" s="14">
        <v>2</v>
      </c>
      <c r="O6" s="12">
        <v>2</v>
      </c>
      <c r="P6" s="13">
        <v>0</v>
      </c>
      <c r="Q6" s="13">
        <v>1</v>
      </c>
      <c r="R6" s="14">
        <v>0</v>
      </c>
      <c r="S6" s="17" t="s">
        <v>8</v>
      </c>
    </row>
    <row r="7" spans="1:20" x14ac:dyDescent="0.2">
      <c r="A7" s="83" t="s">
        <v>242</v>
      </c>
      <c r="B7" s="86" t="s">
        <v>58</v>
      </c>
      <c r="C7" s="12">
        <v>4</v>
      </c>
      <c r="D7" s="13">
        <v>3</v>
      </c>
      <c r="E7" s="13">
        <v>0</v>
      </c>
      <c r="F7" s="14">
        <v>0</v>
      </c>
      <c r="G7" s="12">
        <v>4</v>
      </c>
      <c r="H7" s="13">
        <v>1</v>
      </c>
      <c r="I7" s="13">
        <v>1</v>
      </c>
      <c r="J7" s="14">
        <v>0</v>
      </c>
      <c r="K7" s="12">
        <v>4</v>
      </c>
      <c r="L7" s="13">
        <v>4</v>
      </c>
      <c r="M7" s="13">
        <v>0</v>
      </c>
      <c r="N7" s="14">
        <v>1</v>
      </c>
      <c r="O7" s="12">
        <v>3</v>
      </c>
      <c r="P7" s="13">
        <v>1</v>
      </c>
      <c r="Q7" s="13">
        <v>0</v>
      </c>
      <c r="R7" s="14">
        <v>1</v>
      </c>
      <c r="S7" s="17"/>
      <c r="T7" s="99"/>
    </row>
    <row r="8" spans="1:20" x14ac:dyDescent="0.2">
      <c r="A8" s="83" t="s">
        <v>298</v>
      </c>
      <c r="B8" s="86" t="s">
        <v>299</v>
      </c>
      <c r="C8" s="12">
        <v>0</v>
      </c>
      <c r="D8" s="13">
        <v>0</v>
      </c>
      <c r="E8" s="13">
        <v>0</v>
      </c>
      <c r="F8" s="14">
        <v>0</v>
      </c>
      <c r="G8" s="12">
        <v>2</v>
      </c>
      <c r="H8" s="13">
        <v>1</v>
      </c>
      <c r="I8" s="13">
        <v>0</v>
      </c>
      <c r="J8" s="14">
        <v>1</v>
      </c>
      <c r="K8" s="12"/>
      <c r="L8" s="13"/>
      <c r="M8" s="13"/>
      <c r="N8" s="14"/>
      <c r="O8" s="12">
        <v>1</v>
      </c>
      <c r="P8" s="13">
        <v>0</v>
      </c>
      <c r="Q8" s="13">
        <v>0</v>
      </c>
      <c r="R8" s="14">
        <v>1</v>
      </c>
      <c r="S8" s="17"/>
      <c r="T8" s="99"/>
    </row>
    <row r="9" spans="1:20" x14ac:dyDescent="0.2">
      <c r="A9" s="83" t="s">
        <v>280</v>
      </c>
      <c r="B9" s="86" t="s">
        <v>105</v>
      </c>
      <c r="C9" s="12">
        <v>4</v>
      </c>
      <c r="D9" s="13">
        <v>2</v>
      </c>
      <c r="E9" s="13">
        <v>2</v>
      </c>
      <c r="F9" s="14">
        <v>0</v>
      </c>
      <c r="G9" s="12">
        <v>3</v>
      </c>
      <c r="H9" s="13">
        <v>1</v>
      </c>
      <c r="I9" s="13">
        <v>2</v>
      </c>
      <c r="J9" s="14">
        <v>2</v>
      </c>
      <c r="K9" s="12">
        <v>4</v>
      </c>
      <c r="L9" s="13">
        <v>0</v>
      </c>
      <c r="M9" s="13">
        <v>1</v>
      </c>
      <c r="N9" s="14">
        <v>0</v>
      </c>
      <c r="O9" s="12">
        <v>3</v>
      </c>
      <c r="P9" s="13">
        <v>1</v>
      </c>
      <c r="Q9" s="13">
        <v>1</v>
      </c>
      <c r="R9" s="14">
        <v>0</v>
      </c>
      <c r="S9" s="17"/>
      <c r="T9" s="99"/>
    </row>
    <row r="10" spans="1:20" x14ac:dyDescent="0.2">
      <c r="A10" s="83" t="s">
        <v>134</v>
      </c>
      <c r="B10" s="86" t="s">
        <v>300</v>
      </c>
      <c r="C10" s="12">
        <v>0</v>
      </c>
      <c r="D10" s="13">
        <v>0</v>
      </c>
      <c r="E10" s="13">
        <v>0</v>
      </c>
      <c r="F10" s="14">
        <v>1</v>
      </c>
      <c r="G10" s="12">
        <v>1</v>
      </c>
      <c r="H10" s="13">
        <v>1</v>
      </c>
      <c r="I10" s="13">
        <v>0</v>
      </c>
      <c r="J10" s="14">
        <v>1</v>
      </c>
      <c r="K10" s="12">
        <v>1</v>
      </c>
      <c r="L10" s="13">
        <v>0</v>
      </c>
      <c r="M10" s="13">
        <v>0</v>
      </c>
      <c r="N10" s="14">
        <v>0</v>
      </c>
      <c r="O10" s="12">
        <v>1</v>
      </c>
      <c r="P10" s="13">
        <v>0</v>
      </c>
      <c r="Q10" s="13">
        <v>0</v>
      </c>
      <c r="R10" s="14">
        <v>1</v>
      </c>
      <c r="S10" s="17"/>
      <c r="T10" s="152"/>
    </row>
    <row r="11" spans="1:20" x14ac:dyDescent="0.2">
      <c r="A11" s="83" t="s">
        <v>301</v>
      </c>
      <c r="B11" s="86" t="s">
        <v>357</v>
      </c>
      <c r="C11" s="12">
        <v>4</v>
      </c>
      <c r="D11" s="13">
        <v>3</v>
      </c>
      <c r="E11" s="13">
        <v>0</v>
      </c>
      <c r="F11" s="14">
        <v>0</v>
      </c>
      <c r="G11" s="12">
        <v>3</v>
      </c>
      <c r="H11" s="13">
        <v>2</v>
      </c>
      <c r="I11" s="13">
        <v>1</v>
      </c>
      <c r="J11" s="14">
        <v>0</v>
      </c>
      <c r="K11" s="12">
        <v>4</v>
      </c>
      <c r="L11" s="13">
        <v>1</v>
      </c>
      <c r="M11" s="13">
        <v>0</v>
      </c>
      <c r="N11" s="14">
        <v>1</v>
      </c>
      <c r="O11" s="15">
        <v>4</v>
      </c>
      <c r="P11" s="13">
        <v>2</v>
      </c>
      <c r="Q11" s="13">
        <v>0</v>
      </c>
      <c r="R11" s="16">
        <v>2</v>
      </c>
      <c r="S11" s="17"/>
      <c r="T11" s="99"/>
    </row>
    <row r="12" spans="1:20" x14ac:dyDescent="0.2">
      <c r="A12" s="83" t="s">
        <v>254</v>
      </c>
      <c r="B12" s="86" t="s">
        <v>91</v>
      </c>
      <c r="C12" s="12">
        <v>3</v>
      </c>
      <c r="D12" s="13">
        <v>2</v>
      </c>
      <c r="E12" s="13">
        <v>0</v>
      </c>
      <c r="F12" s="14">
        <v>1</v>
      </c>
      <c r="G12" s="12">
        <v>3</v>
      </c>
      <c r="H12" s="13">
        <v>1</v>
      </c>
      <c r="I12" s="13">
        <v>0</v>
      </c>
      <c r="J12" s="14">
        <v>0</v>
      </c>
      <c r="K12" s="12">
        <v>0</v>
      </c>
      <c r="L12" s="13">
        <v>0</v>
      </c>
      <c r="M12" s="13">
        <v>0</v>
      </c>
      <c r="N12" s="14">
        <v>2</v>
      </c>
      <c r="O12" s="15">
        <v>0</v>
      </c>
      <c r="P12" s="13">
        <v>0</v>
      </c>
      <c r="Q12" s="13">
        <v>0</v>
      </c>
      <c r="R12" s="16">
        <v>2</v>
      </c>
      <c r="S12" s="17"/>
      <c r="T12" s="152"/>
    </row>
    <row r="13" spans="1:20" x14ac:dyDescent="0.2">
      <c r="A13" s="83" t="s">
        <v>133</v>
      </c>
      <c r="B13" s="86" t="s">
        <v>355</v>
      </c>
      <c r="C13" s="12">
        <v>1</v>
      </c>
      <c r="D13" s="13">
        <v>1</v>
      </c>
      <c r="E13" s="13">
        <v>0</v>
      </c>
      <c r="F13" s="14">
        <v>1</v>
      </c>
      <c r="G13" s="12">
        <v>1</v>
      </c>
      <c r="H13" s="13">
        <v>0</v>
      </c>
      <c r="I13" s="13">
        <v>1</v>
      </c>
      <c r="J13" s="14">
        <v>0</v>
      </c>
      <c r="K13" s="12">
        <v>1</v>
      </c>
      <c r="L13" s="13">
        <v>0</v>
      </c>
      <c r="M13" s="13">
        <v>0</v>
      </c>
      <c r="N13" s="14">
        <v>0</v>
      </c>
      <c r="O13" s="15">
        <v>4</v>
      </c>
      <c r="P13" s="13">
        <v>2</v>
      </c>
      <c r="Q13" s="13">
        <v>0</v>
      </c>
      <c r="R13" s="16">
        <v>0</v>
      </c>
      <c r="S13" s="17"/>
      <c r="T13" s="99"/>
    </row>
    <row r="14" spans="1:20" x14ac:dyDescent="0.2">
      <c r="A14" s="83" t="s">
        <v>251</v>
      </c>
      <c r="B14" s="86" t="s">
        <v>302</v>
      </c>
      <c r="C14" s="12"/>
      <c r="D14" s="13"/>
      <c r="E14" s="13"/>
      <c r="F14" s="14"/>
      <c r="G14" s="12">
        <v>1</v>
      </c>
      <c r="H14" s="13">
        <v>0</v>
      </c>
      <c r="I14" s="13">
        <v>0</v>
      </c>
      <c r="J14" s="14">
        <v>0</v>
      </c>
      <c r="K14" s="12"/>
      <c r="L14" s="13"/>
      <c r="M14" s="13"/>
      <c r="N14" s="14"/>
      <c r="O14" s="15">
        <v>1</v>
      </c>
      <c r="P14" s="13">
        <v>0</v>
      </c>
      <c r="Q14" s="13">
        <v>0</v>
      </c>
      <c r="R14" s="16">
        <v>0</v>
      </c>
      <c r="S14" s="17"/>
    </row>
    <row r="15" spans="1:20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5"/>
      <c r="P15" s="13"/>
      <c r="Q15" s="13"/>
      <c r="R15" s="16"/>
      <c r="S15" s="17"/>
      <c r="T15" s="99"/>
    </row>
    <row r="16" spans="1:20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5"/>
      <c r="P16" s="13"/>
      <c r="Q16" s="13"/>
      <c r="R16" s="16"/>
      <c r="S16" s="17" t="s">
        <v>8</v>
      </c>
      <c r="T16" s="152"/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  <c r="T17" s="99"/>
    </row>
    <row r="18" spans="1:24" x14ac:dyDescent="0.2">
      <c r="A18" s="83"/>
      <c r="B18" s="86"/>
      <c r="C18" s="12"/>
      <c r="D18" s="150"/>
      <c r="E18" s="150"/>
      <c r="F18" s="14"/>
      <c r="G18" s="12"/>
      <c r="H18" s="150"/>
      <c r="I18" s="150"/>
      <c r="J18" s="14"/>
      <c r="K18" s="12"/>
      <c r="L18" s="150"/>
      <c r="M18" s="150"/>
      <c r="N18" s="14"/>
      <c r="O18" s="15"/>
      <c r="P18" s="150"/>
      <c r="Q18" s="150"/>
      <c r="R18" s="14"/>
      <c r="S18" s="17"/>
      <c r="T18" s="99"/>
    </row>
    <row r="19" spans="1:24" s="151" customFormat="1" x14ac:dyDescent="0.2">
      <c r="A19" s="83"/>
      <c r="B19" s="86"/>
      <c r="C19" s="12"/>
      <c r="D19" s="150"/>
      <c r="E19" s="150"/>
      <c r="F19" s="14"/>
      <c r="G19" s="12"/>
      <c r="H19" s="150"/>
      <c r="I19" s="150"/>
      <c r="J19" s="14"/>
      <c r="K19" s="12"/>
      <c r="L19" s="150"/>
      <c r="M19" s="150"/>
      <c r="N19" s="14"/>
      <c r="O19" s="15"/>
      <c r="P19" s="150"/>
      <c r="Q19" s="150"/>
      <c r="R19" s="14"/>
      <c r="S19" s="17"/>
      <c r="T19" s="99"/>
    </row>
    <row r="20" spans="1:24" s="151" customFormat="1" x14ac:dyDescent="0.2">
      <c r="A20" s="83"/>
      <c r="B20" s="86"/>
      <c r="C20" s="12"/>
      <c r="D20" s="150"/>
      <c r="E20" s="150"/>
      <c r="F20" s="14"/>
      <c r="G20" s="12"/>
      <c r="H20" s="150"/>
      <c r="I20" s="150"/>
      <c r="J20" s="14"/>
      <c r="K20" s="12"/>
      <c r="L20" s="150"/>
      <c r="M20" s="150"/>
      <c r="N20" s="14"/>
      <c r="O20" s="15"/>
      <c r="P20" s="150"/>
      <c r="Q20" s="150"/>
      <c r="R20" s="14"/>
      <c r="S20" s="17"/>
      <c r="T20" s="99"/>
    </row>
    <row r="21" spans="1:24" s="151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56"/>
      <c r="P21" s="117"/>
      <c r="Q21" s="117"/>
      <c r="R21" s="119"/>
      <c r="S21" s="17"/>
      <c r="T21" s="99"/>
    </row>
    <row r="22" spans="1:24" x14ac:dyDescent="0.2">
      <c r="A22" s="18" t="s">
        <v>9</v>
      </c>
      <c r="B22" s="173" t="s">
        <v>92</v>
      </c>
      <c r="C22" s="20">
        <v>26</v>
      </c>
      <c r="D22" s="21">
        <v>17</v>
      </c>
      <c r="E22" s="21">
        <v>3</v>
      </c>
      <c r="F22" s="22">
        <v>6</v>
      </c>
      <c r="G22" s="20">
        <v>29</v>
      </c>
      <c r="H22" s="21">
        <v>14</v>
      </c>
      <c r="I22" s="21">
        <v>5</v>
      </c>
      <c r="J22" s="22">
        <v>9</v>
      </c>
      <c r="K22" s="20">
        <v>26</v>
      </c>
      <c r="L22" s="21">
        <v>11</v>
      </c>
      <c r="M22" s="21">
        <v>2</v>
      </c>
      <c r="N22" s="22">
        <v>10</v>
      </c>
      <c r="O22" s="20">
        <v>26</v>
      </c>
      <c r="P22" s="21">
        <v>8</v>
      </c>
      <c r="Q22" s="21">
        <v>2</v>
      </c>
      <c r="R22" s="23">
        <v>10</v>
      </c>
      <c r="S22" s="24"/>
      <c r="T22" s="148"/>
    </row>
    <row r="23" spans="1:24" x14ac:dyDescent="0.2">
      <c r="A23" s="18"/>
      <c r="B23" s="174" t="s">
        <v>106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  <c r="T23" s="99"/>
    </row>
    <row r="24" spans="1:24" x14ac:dyDescent="0.2">
      <c r="A24" s="18"/>
      <c r="B24" s="16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  <c r="T24" s="99"/>
    </row>
    <row r="25" spans="1:24" s="151" customFormat="1" ht="13.5" thickBot="1" x14ac:dyDescent="0.25">
      <c r="A25" s="18"/>
      <c r="B25" s="16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  <c r="T25" s="99"/>
    </row>
    <row r="26" spans="1:24" ht="13.5" thickBot="1" x14ac:dyDescent="0.25">
      <c r="A26" s="18"/>
      <c r="B26" s="28" t="s">
        <v>10</v>
      </c>
      <c r="C26" s="29">
        <f t="shared" ref="C26:R26" si="0">SUM(C3:C20)</f>
        <v>26</v>
      </c>
      <c r="D26" s="29">
        <f t="shared" si="0"/>
        <v>17</v>
      </c>
      <c r="E26" s="29">
        <f t="shared" si="0"/>
        <v>3</v>
      </c>
      <c r="F26" s="29">
        <f t="shared" si="0"/>
        <v>6</v>
      </c>
      <c r="G26" s="29">
        <f t="shared" si="0"/>
        <v>29</v>
      </c>
      <c r="H26" s="29">
        <f t="shared" si="0"/>
        <v>14</v>
      </c>
      <c r="I26" s="29">
        <f t="shared" si="0"/>
        <v>5</v>
      </c>
      <c r="J26" s="29">
        <f t="shared" si="0"/>
        <v>9</v>
      </c>
      <c r="K26" s="29">
        <f t="shared" si="0"/>
        <v>26</v>
      </c>
      <c r="L26" s="29">
        <f t="shared" si="0"/>
        <v>11</v>
      </c>
      <c r="M26" s="29">
        <f t="shared" si="0"/>
        <v>2</v>
      </c>
      <c r="N26" s="29">
        <f t="shared" si="0"/>
        <v>10</v>
      </c>
      <c r="O26" s="29">
        <f t="shared" si="0"/>
        <v>26</v>
      </c>
      <c r="P26" s="29">
        <f t="shared" si="0"/>
        <v>8</v>
      </c>
      <c r="Q26" s="29">
        <f t="shared" si="0"/>
        <v>2</v>
      </c>
      <c r="R26" s="29">
        <f t="shared" si="0"/>
        <v>10</v>
      </c>
      <c r="S26" s="24"/>
      <c r="T26" s="99"/>
    </row>
    <row r="27" spans="1:24" ht="13.5" thickBot="1" x14ac:dyDescent="0.25">
      <c r="A27" s="18"/>
      <c r="B27" s="28" t="s">
        <v>11</v>
      </c>
      <c r="C27" s="30">
        <f>C26</f>
        <v>26</v>
      </c>
      <c r="D27" s="30">
        <f>D26</f>
        <v>17</v>
      </c>
      <c r="E27" s="30">
        <f>E26</f>
        <v>3</v>
      </c>
      <c r="F27" s="30">
        <f>F26</f>
        <v>6</v>
      </c>
      <c r="G27" s="30">
        <f t="shared" ref="G27:R27" si="1">SUM(C27,G26)</f>
        <v>55</v>
      </c>
      <c r="H27" s="30">
        <f t="shared" si="1"/>
        <v>31</v>
      </c>
      <c r="I27" s="30">
        <f t="shared" si="1"/>
        <v>8</v>
      </c>
      <c r="J27" s="30">
        <f t="shared" si="1"/>
        <v>15</v>
      </c>
      <c r="K27" s="30">
        <f t="shared" si="1"/>
        <v>81</v>
      </c>
      <c r="L27" s="30">
        <f t="shared" si="1"/>
        <v>42</v>
      </c>
      <c r="M27" s="30">
        <f t="shared" si="1"/>
        <v>10</v>
      </c>
      <c r="N27" s="30">
        <f t="shared" si="1"/>
        <v>25</v>
      </c>
      <c r="O27" s="31">
        <f t="shared" si="1"/>
        <v>107</v>
      </c>
      <c r="P27" s="30">
        <f t="shared" si="1"/>
        <v>50</v>
      </c>
      <c r="Q27" s="30">
        <f t="shared" si="1"/>
        <v>12</v>
      </c>
      <c r="R27" s="32">
        <f t="shared" si="1"/>
        <v>35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8" t="s">
        <v>82</v>
      </c>
      <c r="D29" s="199"/>
      <c r="E29" s="200"/>
      <c r="F29" s="4">
        <v>9</v>
      </c>
      <c r="G29" s="198" t="s">
        <v>127</v>
      </c>
      <c r="H29" s="199"/>
      <c r="I29" s="200"/>
      <c r="J29" s="4">
        <v>8</v>
      </c>
      <c r="K29" s="198" t="s">
        <v>126</v>
      </c>
      <c r="L29" s="199"/>
      <c r="M29" s="200"/>
      <c r="N29" s="4">
        <v>3</v>
      </c>
      <c r="O29" s="205" t="s">
        <v>221</v>
      </c>
      <c r="P29" s="199"/>
      <c r="Q29" s="200"/>
      <c r="R29" s="5">
        <v>6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31</v>
      </c>
      <c r="B31" s="86" t="str">
        <f t="shared" si="2"/>
        <v>Giovanni Francese</v>
      </c>
      <c r="C31" s="12">
        <v>5</v>
      </c>
      <c r="D31" s="13">
        <v>1</v>
      </c>
      <c r="E31" s="13">
        <v>0</v>
      </c>
      <c r="F31" s="14">
        <v>0</v>
      </c>
      <c r="G31" s="12">
        <v>4</v>
      </c>
      <c r="H31" s="13">
        <v>1</v>
      </c>
      <c r="I31" s="13">
        <v>0</v>
      </c>
      <c r="J31" s="14">
        <v>1</v>
      </c>
      <c r="K31" s="12">
        <v>3</v>
      </c>
      <c r="L31" s="13">
        <v>0</v>
      </c>
      <c r="M31" s="13">
        <v>0</v>
      </c>
      <c r="N31" s="14">
        <v>1</v>
      </c>
      <c r="O31" s="15">
        <v>3</v>
      </c>
      <c r="P31" s="13">
        <v>1</v>
      </c>
      <c r="Q31" s="13">
        <v>0</v>
      </c>
      <c r="R31" s="16">
        <v>1</v>
      </c>
      <c r="S31" s="17"/>
      <c r="T31" s="99"/>
      <c r="U31" s="41"/>
      <c r="V31" s="42"/>
      <c r="W31" s="41"/>
      <c r="X31" s="39"/>
    </row>
    <row r="32" spans="1:24" ht="12.75" customHeight="1" x14ac:dyDescent="0.2">
      <c r="A32" s="83" t="str">
        <f t="shared" si="2"/>
        <v>35</v>
      </c>
      <c r="B32" s="86" t="str">
        <f t="shared" si="2"/>
        <v>William Landrum</v>
      </c>
      <c r="C32" s="12">
        <v>4</v>
      </c>
      <c r="D32" s="13">
        <v>2</v>
      </c>
      <c r="E32" s="13">
        <v>1</v>
      </c>
      <c r="F32" s="14">
        <v>0</v>
      </c>
      <c r="G32" s="12">
        <v>4</v>
      </c>
      <c r="H32" s="13">
        <v>1</v>
      </c>
      <c r="I32" s="13">
        <v>1</v>
      </c>
      <c r="J32" s="14">
        <v>0</v>
      </c>
      <c r="K32" s="12">
        <v>3</v>
      </c>
      <c r="L32" s="13">
        <v>0</v>
      </c>
      <c r="M32" s="13">
        <v>1</v>
      </c>
      <c r="N32" s="14">
        <v>0</v>
      </c>
      <c r="O32" s="15">
        <v>3</v>
      </c>
      <c r="P32" s="13">
        <v>2</v>
      </c>
      <c r="Q32" s="13">
        <v>1</v>
      </c>
      <c r="R32" s="16">
        <v>0</v>
      </c>
      <c r="S32" s="17"/>
      <c r="T32" s="99"/>
      <c r="U32" s="43"/>
      <c r="V32" s="39"/>
      <c r="W32" s="39"/>
      <c r="X32" s="39"/>
    </row>
    <row r="33" spans="1:24" ht="12.75" customHeight="1" x14ac:dyDescent="0.2">
      <c r="A33" s="83" t="str">
        <f t="shared" si="2"/>
        <v>18</v>
      </c>
      <c r="B33" s="86" t="str">
        <f t="shared" si="2"/>
        <v>Warren Richardson</v>
      </c>
      <c r="C33" s="12">
        <v>4</v>
      </c>
      <c r="D33" s="13">
        <v>1</v>
      </c>
      <c r="E33" s="13">
        <v>1</v>
      </c>
      <c r="F33" s="14">
        <v>6</v>
      </c>
      <c r="G33" s="12"/>
      <c r="H33" s="13"/>
      <c r="I33" s="13"/>
      <c r="J33" s="14"/>
      <c r="K33" s="12"/>
      <c r="L33" s="13"/>
      <c r="M33" s="13"/>
      <c r="N33" s="14"/>
      <c r="O33" s="15"/>
      <c r="P33" s="13"/>
      <c r="Q33" s="13"/>
      <c r="R33" s="16"/>
      <c r="S33" s="17"/>
      <c r="T33" s="99"/>
      <c r="U33" s="43"/>
      <c r="V33" s="39"/>
      <c r="W33" s="39"/>
      <c r="X33" s="39"/>
    </row>
    <row r="34" spans="1:24" ht="12.75" customHeight="1" x14ac:dyDescent="0.2">
      <c r="A34" s="83" t="str">
        <f t="shared" si="2"/>
        <v>9</v>
      </c>
      <c r="B34" s="86" t="str">
        <f t="shared" si="2"/>
        <v>Eric Rodriguez</v>
      </c>
      <c r="C34" s="12">
        <v>1</v>
      </c>
      <c r="D34" s="13">
        <v>0</v>
      </c>
      <c r="E34" s="13">
        <v>0</v>
      </c>
      <c r="F34" s="14">
        <v>0</v>
      </c>
      <c r="G34" s="12">
        <v>4</v>
      </c>
      <c r="H34" s="13">
        <v>0</v>
      </c>
      <c r="I34" s="13">
        <v>0</v>
      </c>
      <c r="J34" s="14">
        <v>2</v>
      </c>
      <c r="K34" s="12">
        <v>3</v>
      </c>
      <c r="L34" s="13">
        <v>1</v>
      </c>
      <c r="M34" s="13">
        <v>1</v>
      </c>
      <c r="N34" s="14">
        <v>1</v>
      </c>
      <c r="O34" s="15">
        <v>4</v>
      </c>
      <c r="P34" s="13">
        <v>3</v>
      </c>
      <c r="Q34" s="13">
        <v>0</v>
      </c>
      <c r="R34" s="16">
        <v>8</v>
      </c>
      <c r="S34" s="17"/>
      <c r="T34" s="99"/>
      <c r="U34" s="43"/>
      <c r="V34" s="39"/>
      <c r="W34" s="44"/>
      <c r="X34" s="39"/>
    </row>
    <row r="35" spans="1:24" ht="12.75" customHeight="1" x14ac:dyDescent="0.2">
      <c r="A35" s="83" t="str">
        <f t="shared" si="2"/>
        <v>15</v>
      </c>
      <c r="B35" s="86" t="str">
        <f t="shared" si="2"/>
        <v>Richie Schultz</v>
      </c>
      <c r="C35" s="12">
        <v>5</v>
      </c>
      <c r="D35" s="13">
        <v>3</v>
      </c>
      <c r="E35" s="13">
        <v>0</v>
      </c>
      <c r="F35" s="14">
        <v>0</v>
      </c>
      <c r="G35" s="12">
        <v>4</v>
      </c>
      <c r="H35" s="13">
        <v>1</v>
      </c>
      <c r="I35" s="13">
        <v>0</v>
      </c>
      <c r="J35" s="14">
        <v>1</v>
      </c>
      <c r="K35" s="12">
        <v>4</v>
      </c>
      <c r="L35" s="13">
        <v>1</v>
      </c>
      <c r="M35" s="13">
        <v>0</v>
      </c>
      <c r="N35" s="14">
        <v>1</v>
      </c>
      <c r="O35" s="15">
        <v>3</v>
      </c>
      <c r="P35" s="13">
        <v>2</v>
      </c>
      <c r="Q35" s="13">
        <v>1</v>
      </c>
      <c r="R35" s="16">
        <v>0</v>
      </c>
      <c r="S35" s="17"/>
      <c r="T35" s="99"/>
      <c r="U35" s="43"/>
      <c r="V35" s="39"/>
      <c r="W35" s="44"/>
      <c r="X35" s="39"/>
    </row>
    <row r="36" spans="1:24" ht="12.75" customHeight="1" x14ac:dyDescent="0.2">
      <c r="A36" s="83" t="str">
        <f t="shared" si="2"/>
        <v>29</v>
      </c>
      <c r="B36" s="86" t="str">
        <f t="shared" si="2"/>
        <v>Oscar Gonzales</v>
      </c>
      <c r="C36" s="12"/>
      <c r="D36" s="13"/>
      <c r="E36" s="13"/>
      <c r="F36" s="14"/>
      <c r="G36" s="12"/>
      <c r="H36" s="13"/>
      <c r="I36" s="13"/>
      <c r="J36" s="14"/>
      <c r="K36" s="12"/>
      <c r="L36" s="13"/>
      <c r="M36" s="13"/>
      <c r="N36" s="14"/>
      <c r="O36" s="15">
        <v>2</v>
      </c>
      <c r="P36" s="13">
        <v>1</v>
      </c>
      <c r="Q36" s="13">
        <v>0</v>
      </c>
      <c r="R36" s="16">
        <v>1</v>
      </c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tr">
        <f t="shared" si="2"/>
        <v>28</v>
      </c>
      <c r="B37" s="86" t="str">
        <f t="shared" si="2"/>
        <v>Bernardo Barrera</v>
      </c>
      <c r="C37" s="12">
        <v>4</v>
      </c>
      <c r="D37" s="13">
        <v>0</v>
      </c>
      <c r="E37" s="13">
        <v>1</v>
      </c>
      <c r="F37" s="14">
        <v>3</v>
      </c>
      <c r="G37" s="12">
        <v>4</v>
      </c>
      <c r="H37" s="13">
        <v>2</v>
      </c>
      <c r="I37" s="13">
        <v>1</v>
      </c>
      <c r="J37" s="14">
        <v>5</v>
      </c>
      <c r="K37" s="12">
        <v>2</v>
      </c>
      <c r="L37" s="13">
        <v>0</v>
      </c>
      <c r="M37" s="13">
        <v>0</v>
      </c>
      <c r="N37" s="14">
        <v>2</v>
      </c>
      <c r="O37" s="15"/>
      <c r="P37" s="13"/>
      <c r="Q37" s="13"/>
      <c r="R37" s="16"/>
      <c r="S37" s="17"/>
      <c r="T37" s="99"/>
      <c r="U37" s="43"/>
      <c r="V37" s="39"/>
      <c r="W37" s="44"/>
      <c r="X37" s="39"/>
    </row>
    <row r="38" spans="1:24" ht="12.75" customHeight="1" x14ac:dyDescent="0.2">
      <c r="A38" s="83" t="str">
        <f t="shared" si="2"/>
        <v>2</v>
      </c>
      <c r="B38" s="86" t="str">
        <f t="shared" si="2"/>
        <v>Michael Grunze</v>
      </c>
      <c r="C38" s="12"/>
      <c r="D38" s="13"/>
      <c r="E38" s="13"/>
      <c r="F38" s="14"/>
      <c r="G38" s="12"/>
      <c r="H38" s="13"/>
      <c r="I38" s="13"/>
      <c r="J38" s="14"/>
      <c r="K38" s="12">
        <v>1</v>
      </c>
      <c r="L38" s="13">
        <v>0</v>
      </c>
      <c r="M38" s="13">
        <v>0</v>
      </c>
      <c r="N38" s="14">
        <v>1</v>
      </c>
      <c r="O38" s="15">
        <v>0</v>
      </c>
      <c r="P38" s="13">
        <v>0</v>
      </c>
      <c r="Q38" s="13">
        <v>0</v>
      </c>
      <c r="R38" s="16">
        <v>0</v>
      </c>
      <c r="S38" s="17"/>
      <c r="T38" s="99"/>
      <c r="U38" s="43"/>
      <c r="V38" s="39"/>
      <c r="W38" s="44"/>
      <c r="X38" s="39"/>
    </row>
    <row r="39" spans="1:24" ht="12.75" customHeight="1" x14ac:dyDescent="0.2">
      <c r="A39" s="83" t="str">
        <f t="shared" si="2"/>
        <v>20</v>
      </c>
      <c r="B39" s="86" t="str">
        <f t="shared" si="2"/>
        <v>Michael McGlashon</v>
      </c>
      <c r="C39" s="12">
        <v>5</v>
      </c>
      <c r="D39" s="13">
        <v>3</v>
      </c>
      <c r="E39" s="13">
        <v>2</v>
      </c>
      <c r="F39" s="14">
        <v>2</v>
      </c>
      <c r="G39" s="12">
        <v>4</v>
      </c>
      <c r="H39" s="13">
        <v>1</v>
      </c>
      <c r="I39" s="13">
        <v>0</v>
      </c>
      <c r="J39" s="14">
        <v>1</v>
      </c>
      <c r="K39" s="12">
        <v>4</v>
      </c>
      <c r="L39" s="13">
        <v>0</v>
      </c>
      <c r="M39" s="13">
        <v>0</v>
      </c>
      <c r="N39" s="14">
        <v>3</v>
      </c>
      <c r="O39" s="15">
        <v>5</v>
      </c>
      <c r="P39" s="13">
        <v>3</v>
      </c>
      <c r="Q39" s="13">
        <v>1</v>
      </c>
      <c r="R39" s="16">
        <v>3</v>
      </c>
      <c r="S39" s="17"/>
      <c r="T39" s="99"/>
      <c r="U39" s="43"/>
      <c r="V39" s="39"/>
      <c r="W39" s="44"/>
      <c r="X39" s="39"/>
    </row>
    <row r="40" spans="1:24" ht="12.75" customHeight="1" x14ac:dyDescent="0.2">
      <c r="A40" s="83" t="str">
        <f t="shared" si="2"/>
        <v>3</v>
      </c>
      <c r="B40" s="86" t="str">
        <f t="shared" si="2"/>
        <v>Kalari Girtley</v>
      </c>
      <c r="C40" s="12">
        <v>0</v>
      </c>
      <c r="D40" s="13">
        <v>0</v>
      </c>
      <c r="E40" s="13">
        <v>0</v>
      </c>
      <c r="F40" s="14">
        <v>3</v>
      </c>
      <c r="G40" s="12">
        <v>0</v>
      </c>
      <c r="H40" s="13">
        <v>0</v>
      </c>
      <c r="I40" s="13">
        <v>0</v>
      </c>
      <c r="J40" s="14">
        <v>3</v>
      </c>
      <c r="K40" s="12">
        <v>0</v>
      </c>
      <c r="L40" s="13">
        <v>0</v>
      </c>
      <c r="M40" s="13">
        <v>0</v>
      </c>
      <c r="N40" s="14">
        <v>5</v>
      </c>
      <c r="O40" s="15">
        <v>4</v>
      </c>
      <c r="P40" s="13">
        <v>0</v>
      </c>
      <c r="Q40" s="13">
        <v>0</v>
      </c>
      <c r="R40" s="16">
        <v>1</v>
      </c>
      <c r="S40" s="17"/>
      <c r="T40" s="99"/>
      <c r="U40" s="43"/>
      <c r="V40" s="39"/>
      <c r="W40" s="44"/>
      <c r="X40" s="39"/>
    </row>
    <row r="41" spans="1:24" ht="12.75" customHeight="1" x14ac:dyDescent="0.2">
      <c r="A41" s="83" t="str">
        <f t="shared" si="2"/>
        <v>21</v>
      </c>
      <c r="B41" s="86" t="str">
        <f t="shared" si="2"/>
        <v>Gilberto Ramos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>
        <v>2</v>
      </c>
      <c r="P41" s="13">
        <v>0</v>
      </c>
      <c r="Q41" s="13">
        <v>1</v>
      </c>
      <c r="R41" s="16">
        <v>1</v>
      </c>
      <c r="S41" s="17"/>
      <c r="T41" s="99"/>
      <c r="U41" s="43"/>
      <c r="V41" s="39"/>
      <c r="W41" s="44"/>
      <c r="X41" s="39"/>
    </row>
    <row r="42" spans="1:24" x14ac:dyDescent="0.2">
      <c r="A42" s="83" t="str">
        <f t="shared" si="2"/>
        <v>32</v>
      </c>
      <c r="B42" s="86" t="str">
        <f t="shared" si="2"/>
        <v>Yrral Harris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>
        <v>1</v>
      </c>
      <c r="P42" s="13">
        <v>0</v>
      </c>
      <c r="Q42" s="13">
        <v>0</v>
      </c>
      <c r="R42" s="16">
        <v>0</v>
      </c>
      <c r="S42" s="17"/>
      <c r="T42" s="99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T43" s="99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T44" s="99"/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T45" s="99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50"/>
      <c r="E46" s="150"/>
      <c r="F46" s="14"/>
      <c r="G46" s="12"/>
      <c r="H46" s="150"/>
      <c r="I46" s="150"/>
      <c r="J46" s="14"/>
      <c r="K46" s="12"/>
      <c r="L46" s="150"/>
      <c r="M46" s="150"/>
      <c r="N46" s="14"/>
      <c r="O46" s="15"/>
      <c r="P46" s="150"/>
      <c r="Q46" s="150"/>
      <c r="R46" s="14"/>
      <c r="S46" s="17"/>
      <c r="U46" s="43"/>
      <c r="V46" s="39"/>
      <c r="W46" s="39"/>
      <c r="X46" s="39"/>
    </row>
    <row r="47" spans="1:24" s="151" customFormat="1" x14ac:dyDescent="0.2">
      <c r="A47" s="83">
        <f t="shared" si="2"/>
        <v>0</v>
      </c>
      <c r="B47" s="86">
        <f t="shared" si="2"/>
        <v>0</v>
      </c>
      <c r="C47" s="12"/>
      <c r="D47" s="150"/>
      <c r="E47" s="150"/>
      <c r="F47" s="14"/>
      <c r="G47" s="12"/>
      <c r="H47" s="150"/>
      <c r="I47" s="150"/>
      <c r="J47" s="14"/>
      <c r="K47" s="12"/>
      <c r="L47" s="150"/>
      <c r="M47" s="150"/>
      <c r="N47" s="14"/>
      <c r="O47" s="15"/>
      <c r="P47" s="150"/>
      <c r="Q47" s="150"/>
      <c r="R47" s="14"/>
      <c r="S47" s="17"/>
      <c r="U47" s="43"/>
      <c r="V47" s="39"/>
      <c r="W47" s="39"/>
      <c r="X47" s="39"/>
    </row>
    <row r="48" spans="1:24" s="151" customFormat="1" x14ac:dyDescent="0.2">
      <c r="A48" s="83">
        <f t="shared" si="2"/>
        <v>0</v>
      </c>
      <c r="B48" s="86">
        <f t="shared" si="2"/>
        <v>0</v>
      </c>
      <c r="C48" s="12"/>
      <c r="D48" s="150"/>
      <c r="E48" s="150"/>
      <c r="F48" s="14"/>
      <c r="G48" s="12"/>
      <c r="H48" s="150"/>
      <c r="I48" s="150"/>
      <c r="J48" s="14"/>
      <c r="K48" s="12"/>
      <c r="L48" s="150"/>
      <c r="M48" s="150"/>
      <c r="N48" s="14"/>
      <c r="O48" s="15"/>
      <c r="P48" s="150"/>
      <c r="Q48" s="150"/>
      <c r="R48" s="14"/>
      <c r="S48" s="17"/>
      <c r="U48" s="43"/>
      <c r="V48" s="39"/>
      <c r="W48" s="39"/>
      <c r="X48" s="39"/>
    </row>
    <row r="49" spans="1:30" s="151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6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Nick Lopez</v>
      </c>
      <c r="C50" s="20">
        <v>28</v>
      </c>
      <c r="D50" s="21">
        <v>10</v>
      </c>
      <c r="E50" s="21">
        <v>5</v>
      </c>
      <c r="F50" s="22">
        <v>14</v>
      </c>
      <c r="G50" s="20">
        <v>22</v>
      </c>
      <c r="H50" s="21">
        <v>5</v>
      </c>
      <c r="I50" s="21">
        <v>2</v>
      </c>
      <c r="J50" s="22">
        <v>13</v>
      </c>
      <c r="K50" s="20">
        <v>20</v>
      </c>
      <c r="L50" s="21">
        <v>2</v>
      </c>
      <c r="M50" s="21">
        <v>2</v>
      </c>
      <c r="N50" s="22">
        <v>14</v>
      </c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66" t="str">
        <f>B23</f>
        <v>Chad Perry</v>
      </c>
      <c r="C51" s="90"/>
      <c r="D51" s="56"/>
      <c r="E51" s="56"/>
      <c r="F51" s="91"/>
      <c r="G51" s="90">
        <v>2</v>
      </c>
      <c r="H51" s="56">
        <v>1</v>
      </c>
      <c r="I51" s="56">
        <v>0</v>
      </c>
      <c r="J51" s="91"/>
      <c r="K51" s="90"/>
      <c r="L51" s="56"/>
      <c r="M51" s="56"/>
      <c r="N51" s="91"/>
      <c r="O51" s="90">
        <v>27</v>
      </c>
      <c r="P51" s="56">
        <v>12</v>
      </c>
      <c r="Q51" s="56">
        <v>4</v>
      </c>
      <c r="R51" s="91">
        <v>15</v>
      </c>
      <c r="S51" s="24"/>
      <c r="U51" s="39"/>
      <c r="V51" s="39"/>
      <c r="W51" s="39"/>
      <c r="X51" s="39"/>
    </row>
    <row r="52" spans="1:30" x14ac:dyDescent="0.2">
      <c r="A52" s="18"/>
      <c r="B52" s="16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51" customFormat="1" ht="13.5" thickBot="1" x14ac:dyDescent="0.25">
      <c r="A53" s="18"/>
      <c r="B53" s="16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28</v>
      </c>
      <c r="D54" s="29">
        <f t="shared" si="3"/>
        <v>10</v>
      </c>
      <c r="E54" s="29">
        <f t="shared" si="3"/>
        <v>5</v>
      </c>
      <c r="F54" s="29">
        <f t="shared" si="3"/>
        <v>14</v>
      </c>
      <c r="G54" s="29">
        <f t="shared" si="3"/>
        <v>24</v>
      </c>
      <c r="H54" s="29">
        <f t="shared" si="3"/>
        <v>6</v>
      </c>
      <c r="I54" s="29">
        <f t="shared" si="3"/>
        <v>2</v>
      </c>
      <c r="J54" s="29">
        <f t="shared" si="3"/>
        <v>13</v>
      </c>
      <c r="K54" s="29">
        <f t="shared" si="3"/>
        <v>20</v>
      </c>
      <c r="L54" s="29">
        <f t="shared" si="3"/>
        <v>2</v>
      </c>
      <c r="M54" s="29">
        <f t="shared" si="3"/>
        <v>2</v>
      </c>
      <c r="N54" s="29">
        <f t="shared" si="3"/>
        <v>14</v>
      </c>
      <c r="O54" s="29">
        <f t="shared" si="3"/>
        <v>27</v>
      </c>
      <c r="P54" s="29">
        <f t="shared" si="3"/>
        <v>12</v>
      </c>
      <c r="Q54" s="29">
        <f t="shared" si="3"/>
        <v>4</v>
      </c>
      <c r="R54" s="29">
        <f t="shared" si="3"/>
        <v>15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135</v>
      </c>
      <c r="D55" s="30">
        <f>SUM(P27,D54)</f>
        <v>60</v>
      </c>
      <c r="E55" s="30">
        <f>SUM(Q27,E54)</f>
        <v>17</v>
      </c>
      <c r="F55" s="30">
        <f>SUM(R27,F54)</f>
        <v>49</v>
      </c>
      <c r="G55" s="30">
        <f t="shared" ref="G55:R55" si="4">SUM(C55,G54)</f>
        <v>159</v>
      </c>
      <c r="H55" s="30">
        <f t="shared" si="4"/>
        <v>66</v>
      </c>
      <c r="I55" s="30">
        <f t="shared" si="4"/>
        <v>19</v>
      </c>
      <c r="J55" s="30">
        <f t="shared" si="4"/>
        <v>62</v>
      </c>
      <c r="K55" s="30">
        <f t="shared" si="4"/>
        <v>179</v>
      </c>
      <c r="L55" s="30">
        <f t="shared" si="4"/>
        <v>68</v>
      </c>
      <c r="M55" s="30">
        <f t="shared" si="4"/>
        <v>21</v>
      </c>
      <c r="N55" s="30">
        <f t="shared" si="4"/>
        <v>76</v>
      </c>
      <c r="O55" s="31">
        <f t="shared" si="4"/>
        <v>206</v>
      </c>
      <c r="P55" s="30">
        <f t="shared" si="4"/>
        <v>80</v>
      </c>
      <c r="Q55" s="30">
        <f t="shared" si="4"/>
        <v>25</v>
      </c>
      <c r="R55" s="32">
        <f t="shared" si="4"/>
        <v>91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8"/>
      <c r="D57" s="199"/>
      <c r="E57" s="200"/>
      <c r="F57" s="49"/>
      <c r="G57" s="198"/>
      <c r="H57" s="199"/>
      <c r="I57" s="200"/>
      <c r="J57" s="49"/>
      <c r="K57" s="198"/>
      <c r="L57" s="199"/>
      <c r="M57" s="204"/>
      <c r="N57" s="50"/>
      <c r="O57" s="51" t="s">
        <v>14</v>
      </c>
      <c r="P57" s="52"/>
      <c r="Q57" s="4"/>
      <c r="R57" s="53">
        <f>SUM(F1,J1,N1,R1,F29,J29,N29,R29,F57,J57,N57)</f>
        <v>35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390</v>
      </c>
      <c r="AB58" s="57" t="s">
        <v>34</v>
      </c>
      <c r="AC58" s="57" t="s">
        <v>22</v>
      </c>
      <c r="AD58" s="104" t="s">
        <v>46</v>
      </c>
    </row>
    <row r="59" spans="1:30" ht="13.5" thickTop="1" x14ac:dyDescent="0.2">
      <c r="A59" s="83" t="str">
        <f t="shared" ref="A59:A76" si="5">A3</f>
        <v>31</v>
      </c>
      <c r="B59" s="86" t="str">
        <f t="shared" ref="B59:B76" si="6">B31</f>
        <v>Giovanni Francese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32</v>
      </c>
      <c r="P59" s="88">
        <f>SUM(D3,H3,L3,P3,D31,H31,L31,P31,D59,H59,L59)</f>
        <v>10</v>
      </c>
      <c r="Q59" s="88">
        <f>SUM(E3,I3,M3,Q3,E31,I31,M31,Q31,E59,I59,M59)</f>
        <v>1</v>
      </c>
      <c r="R59" s="89">
        <f>SUM(F3,J3,N3,R3,F31,J31,N31,R31,F59,J59,N59)</f>
        <v>5</v>
      </c>
      <c r="S59" s="84">
        <f>IF(O59=0,0,AVERAGE(P59/O59))</f>
        <v>0.3125</v>
      </c>
      <c r="U59" s="43" t="s">
        <v>296</v>
      </c>
      <c r="V59" s="86" t="s">
        <v>54</v>
      </c>
      <c r="W59" s="59">
        <v>5</v>
      </c>
      <c r="X59" s="59">
        <v>5</v>
      </c>
      <c r="Y59" s="60">
        <v>0.3125</v>
      </c>
      <c r="Z59" s="60" t="s">
        <v>114</v>
      </c>
      <c r="AA59" s="60">
        <v>0.625</v>
      </c>
      <c r="AB59" s="60" t="s">
        <v>114</v>
      </c>
      <c r="AC59" s="59">
        <v>8</v>
      </c>
      <c r="AD59" s="105">
        <v>0.3125</v>
      </c>
    </row>
    <row r="60" spans="1:30" x14ac:dyDescent="0.2">
      <c r="A60" s="83" t="str">
        <f t="shared" si="5"/>
        <v>35</v>
      </c>
      <c r="B60" s="86" t="str">
        <f t="shared" si="6"/>
        <v>William Landrum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20</v>
      </c>
      <c r="P60" s="56">
        <f t="shared" si="7"/>
        <v>10</v>
      </c>
      <c r="Q60" s="56">
        <f t="shared" si="7"/>
        <v>4</v>
      </c>
      <c r="R60" s="91">
        <f t="shared" si="7"/>
        <v>0</v>
      </c>
      <c r="S60" s="85">
        <f t="shared" ref="S60:S76" si="8">IF(O60=0,0,AVERAGE(P60/O60))</f>
        <v>0.5</v>
      </c>
      <c r="U60" s="43" t="s">
        <v>144</v>
      </c>
      <c r="V60" s="86" t="s">
        <v>356</v>
      </c>
      <c r="W60" s="59">
        <v>0</v>
      </c>
      <c r="X60" s="59" t="s">
        <v>391</v>
      </c>
      <c r="Y60" s="60">
        <v>0.5</v>
      </c>
      <c r="Z60" s="60" t="s">
        <v>114</v>
      </c>
      <c r="AA60" s="60">
        <v>0</v>
      </c>
      <c r="AB60" s="60" t="s">
        <v>114</v>
      </c>
      <c r="AC60" s="59">
        <v>7</v>
      </c>
      <c r="AD60" s="105">
        <v>0.5</v>
      </c>
    </row>
    <row r="61" spans="1:30" x14ac:dyDescent="0.2">
      <c r="A61" s="83" t="str">
        <f t="shared" si="5"/>
        <v>18</v>
      </c>
      <c r="B61" s="86" t="str">
        <f t="shared" si="6"/>
        <v>Warren Richardson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19</v>
      </c>
      <c r="P61" s="56">
        <f t="shared" si="9"/>
        <v>9</v>
      </c>
      <c r="Q61" s="56">
        <f t="shared" si="9"/>
        <v>2</v>
      </c>
      <c r="R61" s="91">
        <f t="shared" si="9"/>
        <v>17</v>
      </c>
      <c r="S61" s="85">
        <f t="shared" si="8"/>
        <v>0.47368421052631576</v>
      </c>
      <c r="U61" s="43" t="s">
        <v>255</v>
      </c>
      <c r="V61" s="86" t="s">
        <v>55</v>
      </c>
      <c r="W61" s="59">
        <v>17</v>
      </c>
      <c r="X61" s="59">
        <v>17</v>
      </c>
      <c r="Y61" s="60">
        <v>0.47368421052631576</v>
      </c>
      <c r="Z61" s="60" t="s">
        <v>164</v>
      </c>
      <c r="AA61" s="60">
        <v>3.4</v>
      </c>
      <c r="AB61" s="60" t="s">
        <v>114</v>
      </c>
      <c r="AC61" s="59">
        <v>5</v>
      </c>
      <c r="AD61" s="105">
        <v>0.45</v>
      </c>
    </row>
    <row r="62" spans="1:30" x14ac:dyDescent="0.2">
      <c r="A62" s="83" t="str">
        <f t="shared" si="5"/>
        <v>9</v>
      </c>
      <c r="B62" s="86" t="str">
        <f t="shared" si="6"/>
        <v>Eric Rodriguez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16</v>
      </c>
      <c r="P62" s="56">
        <f t="shared" si="10"/>
        <v>5</v>
      </c>
      <c r="Q62" s="56">
        <f t="shared" si="10"/>
        <v>2</v>
      </c>
      <c r="R62" s="91">
        <f t="shared" si="10"/>
        <v>15</v>
      </c>
      <c r="S62" s="85">
        <f t="shared" si="8"/>
        <v>0.3125</v>
      </c>
      <c r="U62" s="43" t="s">
        <v>128</v>
      </c>
      <c r="V62" s="86" t="s">
        <v>297</v>
      </c>
      <c r="W62" s="59">
        <v>15</v>
      </c>
      <c r="X62" s="59">
        <v>15</v>
      </c>
      <c r="Y62" s="60">
        <v>0.3125</v>
      </c>
      <c r="Z62" s="60" t="s">
        <v>164</v>
      </c>
      <c r="AA62" s="60">
        <v>1.875</v>
      </c>
      <c r="AB62" s="60" t="s">
        <v>114</v>
      </c>
      <c r="AC62" s="59">
        <v>8</v>
      </c>
      <c r="AD62" s="105">
        <v>0.25</v>
      </c>
    </row>
    <row r="63" spans="1:30" x14ac:dyDescent="0.2">
      <c r="A63" s="83" t="str">
        <f t="shared" si="5"/>
        <v>15</v>
      </c>
      <c r="B63" s="86" t="str">
        <f t="shared" si="6"/>
        <v>Richie Schultz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31</v>
      </c>
      <c r="P63" s="56">
        <f t="shared" si="11"/>
        <v>16</v>
      </c>
      <c r="Q63" s="56">
        <f t="shared" si="11"/>
        <v>2</v>
      </c>
      <c r="R63" s="91">
        <f t="shared" si="11"/>
        <v>4</v>
      </c>
      <c r="S63" s="85">
        <f t="shared" si="8"/>
        <v>0.5161290322580645</v>
      </c>
      <c r="U63" s="43" t="s">
        <v>242</v>
      </c>
      <c r="V63" s="86" t="s">
        <v>58</v>
      </c>
      <c r="W63" s="59">
        <v>4</v>
      </c>
      <c r="X63" s="59">
        <v>4</v>
      </c>
      <c r="Y63" s="60">
        <v>0.5161290322580645</v>
      </c>
      <c r="Z63" s="60" t="s">
        <v>114</v>
      </c>
      <c r="AA63" s="60">
        <v>0.5</v>
      </c>
      <c r="AB63" s="60" t="s">
        <v>114</v>
      </c>
      <c r="AC63" s="59">
        <v>8</v>
      </c>
      <c r="AD63" s="105">
        <v>0.5161290322580645</v>
      </c>
    </row>
    <row r="64" spans="1:30" x14ac:dyDescent="0.2">
      <c r="A64" s="83" t="str">
        <f t="shared" si="5"/>
        <v>29</v>
      </c>
      <c r="B64" s="86" t="str">
        <f t="shared" si="6"/>
        <v>Oscar Gonzales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5</v>
      </c>
      <c r="P64" s="56">
        <f t="shared" si="12"/>
        <v>2</v>
      </c>
      <c r="Q64" s="56">
        <f t="shared" si="12"/>
        <v>0</v>
      </c>
      <c r="R64" s="91">
        <f t="shared" si="12"/>
        <v>3</v>
      </c>
      <c r="S64" s="85">
        <f t="shared" si="8"/>
        <v>0.4</v>
      </c>
      <c r="U64" s="43" t="s">
        <v>298</v>
      </c>
      <c r="V64" s="86" t="s">
        <v>299</v>
      </c>
      <c r="W64" s="59">
        <v>3</v>
      </c>
      <c r="X64" s="59">
        <v>3</v>
      </c>
      <c r="Y64" s="60">
        <v>0.4</v>
      </c>
      <c r="Z64" s="60" t="s">
        <v>164</v>
      </c>
      <c r="AA64" s="60">
        <v>0.75</v>
      </c>
      <c r="AB64" s="60" t="s">
        <v>114</v>
      </c>
      <c r="AC64" s="59">
        <v>4</v>
      </c>
      <c r="AD64" s="105">
        <v>0.1</v>
      </c>
    </row>
    <row r="65" spans="1:30" x14ac:dyDescent="0.2">
      <c r="A65" s="83" t="str">
        <f t="shared" si="5"/>
        <v>28</v>
      </c>
      <c r="B65" s="86" t="str">
        <f t="shared" si="6"/>
        <v>Bernardo Barrera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24</v>
      </c>
      <c r="P65" s="56">
        <f t="shared" si="13"/>
        <v>6</v>
      </c>
      <c r="Q65" s="56">
        <f t="shared" si="13"/>
        <v>8</v>
      </c>
      <c r="R65" s="91">
        <f t="shared" si="13"/>
        <v>12</v>
      </c>
      <c r="S65" s="85">
        <f t="shared" si="8"/>
        <v>0.25</v>
      </c>
      <c r="U65" s="43" t="s">
        <v>280</v>
      </c>
      <c r="V65" s="86" t="s">
        <v>105</v>
      </c>
      <c r="W65" s="59">
        <v>12</v>
      </c>
      <c r="X65" s="59">
        <v>12</v>
      </c>
      <c r="Y65" s="60">
        <v>0.25</v>
      </c>
      <c r="Z65" s="60" t="s">
        <v>114</v>
      </c>
      <c r="AA65" s="60">
        <v>1.7142857142857142</v>
      </c>
      <c r="AB65" s="60" t="s">
        <v>114</v>
      </c>
      <c r="AC65" s="59">
        <v>7</v>
      </c>
      <c r="AD65" s="105">
        <v>0.25</v>
      </c>
    </row>
    <row r="66" spans="1:30" x14ac:dyDescent="0.2">
      <c r="A66" s="83" t="str">
        <f t="shared" si="5"/>
        <v>2</v>
      </c>
      <c r="B66" s="86" t="str">
        <f t="shared" si="6"/>
        <v>Michael Grunze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4</v>
      </c>
      <c r="P66" s="56">
        <f t="shared" si="14"/>
        <v>1</v>
      </c>
      <c r="Q66" s="56">
        <f t="shared" si="14"/>
        <v>0</v>
      </c>
      <c r="R66" s="91">
        <f t="shared" si="14"/>
        <v>4</v>
      </c>
      <c r="S66" s="85">
        <f t="shared" si="8"/>
        <v>0.25</v>
      </c>
      <c r="U66" s="43" t="s">
        <v>134</v>
      </c>
      <c r="V66" s="86" t="s">
        <v>300</v>
      </c>
      <c r="W66" s="59">
        <v>4</v>
      </c>
      <c r="X66" s="59">
        <v>4</v>
      </c>
      <c r="Y66" s="60">
        <v>0.25</v>
      </c>
      <c r="Z66" s="60" t="s">
        <v>164</v>
      </c>
      <c r="AA66" s="60">
        <v>0.66666666666666663</v>
      </c>
      <c r="AB66" s="60" t="s">
        <v>114</v>
      </c>
      <c r="AC66" s="59">
        <v>6</v>
      </c>
      <c r="AD66" s="105">
        <v>0.05</v>
      </c>
    </row>
    <row r="67" spans="1:30" x14ac:dyDescent="0.2">
      <c r="A67" s="83" t="str">
        <f t="shared" si="5"/>
        <v>20</v>
      </c>
      <c r="B67" s="86" t="str">
        <f t="shared" si="6"/>
        <v>Michael McGlashon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33</v>
      </c>
      <c r="P67" s="56">
        <f t="shared" si="15"/>
        <v>15</v>
      </c>
      <c r="Q67" s="56">
        <f t="shared" si="15"/>
        <v>4</v>
      </c>
      <c r="R67" s="91">
        <f t="shared" si="15"/>
        <v>12</v>
      </c>
      <c r="S67" s="85">
        <f t="shared" si="8"/>
        <v>0.45454545454545453</v>
      </c>
      <c r="U67" s="43" t="s">
        <v>301</v>
      </c>
      <c r="V67" s="86" t="s">
        <v>357</v>
      </c>
      <c r="W67" s="59">
        <v>12</v>
      </c>
      <c r="X67" s="59">
        <v>12</v>
      </c>
      <c r="Y67" s="60">
        <v>0.45454545454545453</v>
      </c>
      <c r="Z67" s="60" t="s">
        <v>114</v>
      </c>
      <c r="AA67" s="60">
        <v>1.5</v>
      </c>
      <c r="AB67" s="60" t="s">
        <v>114</v>
      </c>
      <c r="AC67" s="59">
        <v>8</v>
      </c>
      <c r="AD67" s="105">
        <v>0.45454545454545453</v>
      </c>
    </row>
    <row r="68" spans="1:30" x14ac:dyDescent="0.2">
      <c r="A68" s="83" t="str">
        <f t="shared" si="5"/>
        <v>3</v>
      </c>
      <c r="B68" s="86" t="str">
        <f t="shared" si="6"/>
        <v>Kalari Girtley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10</v>
      </c>
      <c r="P68" s="56">
        <f t="shared" si="16"/>
        <v>3</v>
      </c>
      <c r="Q68" s="56">
        <f t="shared" si="16"/>
        <v>0</v>
      </c>
      <c r="R68" s="91">
        <f t="shared" si="16"/>
        <v>17</v>
      </c>
      <c r="S68" s="85">
        <f t="shared" si="8"/>
        <v>0.3</v>
      </c>
      <c r="U68" s="43" t="s">
        <v>254</v>
      </c>
      <c r="V68" s="86" t="s">
        <v>91</v>
      </c>
      <c r="W68" s="59">
        <v>17</v>
      </c>
      <c r="X68" s="59">
        <v>17</v>
      </c>
      <c r="Y68" s="60">
        <v>0.3</v>
      </c>
      <c r="Z68" s="60" t="s">
        <v>164</v>
      </c>
      <c r="AA68" s="60">
        <v>2.125</v>
      </c>
      <c r="AB68" s="60" t="s">
        <v>114</v>
      </c>
      <c r="AC68" s="59">
        <v>8</v>
      </c>
      <c r="AD68" s="105">
        <v>0.15</v>
      </c>
    </row>
    <row r="69" spans="1:30" x14ac:dyDescent="0.2">
      <c r="A69" s="83" t="str">
        <f t="shared" si="5"/>
        <v>21</v>
      </c>
      <c r="B69" s="86" t="str">
        <f t="shared" si="6"/>
        <v>Gilberto Ramos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9</v>
      </c>
      <c r="P69" s="56">
        <f t="shared" si="17"/>
        <v>3</v>
      </c>
      <c r="Q69" s="56">
        <f t="shared" si="17"/>
        <v>2</v>
      </c>
      <c r="R69" s="91">
        <f t="shared" si="17"/>
        <v>2</v>
      </c>
      <c r="S69" s="85">
        <f t="shared" si="8"/>
        <v>0.33333333333333331</v>
      </c>
      <c r="U69" s="43" t="s">
        <v>133</v>
      </c>
      <c r="V69" s="86" t="s">
        <v>355</v>
      </c>
      <c r="W69" s="59">
        <v>2</v>
      </c>
      <c r="X69" s="59">
        <v>2</v>
      </c>
      <c r="Y69" s="60">
        <v>0.33333333333333331</v>
      </c>
      <c r="Z69" s="60" t="s">
        <v>164</v>
      </c>
      <c r="AA69" s="60">
        <v>0.4</v>
      </c>
      <c r="AB69" s="60" t="s">
        <v>114</v>
      </c>
      <c r="AC69" s="59">
        <v>5</v>
      </c>
      <c r="AD69" s="105">
        <v>0.15</v>
      </c>
    </row>
    <row r="70" spans="1:30" x14ac:dyDescent="0.2">
      <c r="A70" s="83" t="str">
        <f t="shared" si="5"/>
        <v>32</v>
      </c>
      <c r="B70" s="86" t="str">
        <f t="shared" si="6"/>
        <v>Yrral Harris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3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 t="s">
        <v>251</v>
      </c>
      <c r="V70" s="86" t="s">
        <v>302</v>
      </c>
      <c r="W70" s="59">
        <v>0</v>
      </c>
      <c r="X70" s="59" t="s">
        <v>391</v>
      </c>
      <c r="Y70" s="60">
        <v>0</v>
      </c>
      <c r="Z70" s="60" t="s">
        <v>164</v>
      </c>
      <c r="AA70" s="60">
        <v>0</v>
      </c>
      <c r="AB70" s="60" t="s">
        <v>161</v>
      </c>
      <c r="AC70" s="59">
        <v>3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391</v>
      </c>
      <c r="Y71" s="60">
        <v>0</v>
      </c>
      <c r="Z71" s="60" t="s">
        <v>164</v>
      </c>
      <c r="AA71" s="60">
        <v>0</v>
      </c>
      <c r="AB71" s="60" t="s">
        <v>161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391</v>
      </c>
      <c r="Y72" s="60">
        <v>0</v>
      </c>
      <c r="Z72" s="60" t="s">
        <v>164</v>
      </c>
      <c r="AA72" s="60">
        <v>0</v>
      </c>
      <c r="AB72" s="60" t="s">
        <v>161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391</v>
      </c>
      <c r="Y73" s="60">
        <v>0</v>
      </c>
      <c r="Z73" s="60" t="s">
        <v>164</v>
      </c>
      <c r="AA73" s="60">
        <v>0</v>
      </c>
      <c r="AB73" s="60" t="s">
        <v>161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7"/>
      <c r="D74" s="158"/>
      <c r="E74" s="158"/>
      <c r="F74" s="159"/>
      <c r="G74" s="157"/>
      <c r="H74" s="158"/>
      <c r="I74" s="158"/>
      <c r="J74" s="159"/>
      <c r="K74" s="157"/>
      <c r="L74" s="158"/>
      <c r="M74" s="158"/>
      <c r="N74" s="15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391</v>
      </c>
      <c r="Y74" s="60">
        <v>0</v>
      </c>
      <c r="Z74" s="60" t="s">
        <v>164</v>
      </c>
      <c r="AA74" s="60">
        <v>0</v>
      </c>
      <c r="AB74" s="60" t="s">
        <v>161</v>
      </c>
      <c r="AC74" s="59">
        <v>0</v>
      </c>
      <c r="AD74" s="105">
        <v>0</v>
      </c>
    </row>
    <row r="75" spans="1:30" s="151" customFormat="1" x14ac:dyDescent="0.2">
      <c r="A75" s="83">
        <f t="shared" si="5"/>
        <v>0</v>
      </c>
      <c r="B75" s="86">
        <f t="shared" si="6"/>
        <v>0</v>
      </c>
      <c r="C75" s="12"/>
      <c r="D75" s="150"/>
      <c r="E75" s="150"/>
      <c r="F75" s="14"/>
      <c r="G75" s="12"/>
      <c r="H75" s="150"/>
      <c r="I75" s="150"/>
      <c r="J75" s="14"/>
      <c r="K75" s="12"/>
      <c r="L75" s="150"/>
      <c r="M75" s="15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391</v>
      </c>
      <c r="Y75" s="60">
        <v>0</v>
      </c>
      <c r="Z75" s="60" t="s">
        <v>164</v>
      </c>
      <c r="AA75" s="60">
        <v>0</v>
      </c>
      <c r="AB75" s="60" t="s">
        <v>161</v>
      </c>
      <c r="AC75" s="59">
        <v>0</v>
      </c>
      <c r="AD75" s="105">
        <v>0</v>
      </c>
    </row>
    <row r="76" spans="1:30" s="151" customFormat="1" x14ac:dyDescent="0.2">
      <c r="A76" s="83">
        <f t="shared" si="5"/>
        <v>0</v>
      </c>
      <c r="B76" s="86">
        <f t="shared" si="6"/>
        <v>0</v>
      </c>
      <c r="C76" s="12"/>
      <c r="D76" s="150"/>
      <c r="E76" s="150"/>
      <c r="F76" s="14"/>
      <c r="G76" s="12"/>
      <c r="H76" s="150"/>
      <c r="I76" s="150"/>
      <c r="J76" s="14"/>
      <c r="K76" s="12"/>
      <c r="L76" s="150"/>
      <c r="M76" s="15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391</v>
      </c>
      <c r="Y76" s="60">
        <v>0</v>
      </c>
      <c r="Z76" s="60" t="s">
        <v>164</v>
      </c>
      <c r="AA76" s="60">
        <v>0</v>
      </c>
      <c r="AB76" s="60" t="s">
        <v>161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Nick Lopez</v>
      </c>
      <c r="C78" s="64"/>
      <c r="D78" s="65"/>
      <c r="E78" s="65"/>
      <c r="F78" s="66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177</v>
      </c>
      <c r="P78" s="21">
        <f t="shared" si="25"/>
        <v>67</v>
      </c>
      <c r="Q78" s="162">
        <f t="shared" si="25"/>
        <v>21</v>
      </c>
      <c r="R78" s="161"/>
      <c r="S78" s="163">
        <f>SUM(Q78/O78)</f>
        <v>0.11864406779661017</v>
      </c>
      <c r="V78" s="56" t="s">
        <v>23</v>
      </c>
      <c r="W78" s="59">
        <v>91</v>
      </c>
      <c r="X78" s="59">
        <v>91</v>
      </c>
      <c r="Y78" s="61"/>
      <c r="Z78" s="61"/>
      <c r="AA78" s="61"/>
      <c r="AB78" s="61"/>
      <c r="AC78" s="62"/>
    </row>
    <row r="79" spans="1:30" x14ac:dyDescent="0.2">
      <c r="A79" s="11"/>
      <c r="B79" s="160" t="str">
        <f>B51</f>
        <v>Chad Perry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29</v>
      </c>
      <c r="P79" s="56">
        <f t="shared" si="25"/>
        <v>13</v>
      </c>
      <c r="Q79" s="56">
        <f t="shared" si="25"/>
        <v>4</v>
      </c>
      <c r="R79" s="91"/>
      <c r="S79" s="164">
        <f>SUM(Q79/O79)</f>
        <v>0.13793103448275862</v>
      </c>
      <c r="V79" s="67" t="s">
        <v>24</v>
      </c>
      <c r="W79" s="62"/>
      <c r="X79" s="62"/>
      <c r="Y79" s="68">
        <v>0.5161290322580645</v>
      </c>
      <c r="Z79" s="68"/>
      <c r="AA79" s="68">
        <v>3.4</v>
      </c>
      <c r="AB79" s="68"/>
      <c r="AC79" s="62"/>
    </row>
    <row r="80" spans="1:30" x14ac:dyDescent="0.2">
      <c r="A80" s="11"/>
      <c r="B80" s="160">
        <f>B52</f>
        <v>0</v>
      </c>
      <c r="C80" s="12"/>
      <c r="D80" s="150"/>
      <c r="E80" s="150"/>
      <c r="F80" s="14"/>
      <c r="G80" s="12"/>
      <c r="H80" s="150"/>
      <c r="I80" s="150"/>
      <c r="J80" s="14"/>
      <c r="K80" s="12"/>
      <c r="L80" s="150"/>
      <c r="M80" s="15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51" customFormat="1" ht="13.5" thickBot="1" x14ac:dyDescent="0.25">
      <c r="A81" s="179"/>
      <c r="B81" s="160">
        <f>B53</f>
        <v>0</v>
      </c>
      <c r="C81" s="181"/>
      <c r="D81" s="182"/>
      <c r="E81" s="182"/>
      <c r="F81" s="183"/>
      <c r="G81" s="181"/>
      <c r="H81" s="182"/>
      <c r="I81" s="182"/>
      <c r="J81" s="183"/>
      <c r="K81" s="181"/>
      <c r="L81" s="182"/>
      <c r="M81" s="182"/>
      <c r="N81" s="183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5" t="e">
        <f>SUM(Q81/O81)</f>
        <v>#DIV/0!</v>
      </c>
      <c r="V81" s="67"/>
      <c r="W81" s="180"/>
      <c r="X81" s="180"/>
      <c r="Y81" s="68"/>
      <c r="Z81" s="68"/>
      <c r="AA81" s="68"/>
      <c r="AB81" s="68"/>
      <c r="AC81" s="180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206</v>
      </c>
      <c r="P82" s="29">
        <f t="shared" si="26"/>
        <v>80</v>
      </c>
      <c r="Q82" s="29">
        <f t="shared" si="26"/>
        <v>25</v>
      </c>
      <c r="R82" s="29">
        <f t="shared" si="26"/>
        <v>91</v>
      </c>
      <c r="S82" s="69">
        <f>AVERAGE(P82/O82)</f>
        <v>0.38834951456310679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206</v>
      </c>
      <c r="D83" s="29">
        <f>SUM(P55,D82)</f>
        <v>80</v>
      </c>
      <c r="E83" s="29">
        <f>SUM(Q55,E82)</f>
        <v>25</v>
      </c>
      <c r="F83" s="29">
        <f>SUM(R55,F82)</f>
        <v>91</v>
      </c>
      <c r="G83" s="29">
        <f t="shared" ref="G83:M83" si="27">SUM(C83,G82)</f>
        <v>206</v>
      </c>
      <c r="H83" s="29">
        <f t="shared" si="27"/>
        <v>80</v>
      </c>
      <c r="I83" s="29">
        <f t="shared" si="27"/>
        <v>25</v>
      </c>
      <c r="J83" s="29">
        <f t="shared" si="27"/>
        <v>91</v>
      </c>
      <c r="K83" s="29">
        <f t="shared" si="27"/>
        <v>206</v>
      </c>
      <c r="L83" s="29">
        <f t="shared" si="27"/>
        <v>80</v>
      </c>
      <c r="M83" s="29">
        <f t="shared" si="27"/>
        <v>25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0.55801104972375692</v>
      </c>
      <c r="V84" s="201"/>
      <c r="W84" s="202"/>
      <c r="X84" s="203"/>
      <c r="Y84" s="62"/>
      <c r="Z84" s="62"/>
      <c r="AA84" s="73"/>
      <c r="AB84" s="73"/>
      <c r="AC84" s="62"/>
    </row>
    <row r="85" spans="1:29" x14ac:dyDescent="0.2">
      <c r="V85" s="77" t="s">
        <v>27</v>
      </c>
      <c r="W85" s="61"/>
      <c r="X85" s="78">
        <v>3.0285714285714285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8</v>
      </c>
      <c r="E86" s="73" t="s">
        <v>32</v>
      </c>
      <c r="V86" s="77" t="s">
        <v>29</v>
      </c>
      <c r="W86" s="61" t="s">
        <v>92</v>
      </c>
      <c r="X86" s="79">
        <v>0.88135593220338981</v>
      </c>
      <c r="Y86" s="62" t="s">
        <v>114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106</v>
      </c>
      <c r="X87" s="167">
        <v>0.86206896551724133</v>
      </c>
      <c r="Y87" s="62" t="s">
        <v>165</v>
      </c>
      <c r="Z87" s="62"/>
      <c r="AA87" s="62" t="s">
        <v>30</v>
      </c>
      <c r="AB87" s="62"/>
      <c r="AC87" s="62"/>
    </row>
    <row r="88" spans="1:29" x14ac:dyDescent="0.2">
      <c r="V88" s="77" t="s">
        <v>29</v>
      </c>
      <c r="W88" s="61">
        <v>0</v>
      </c>
      <c r="X88" s="167" t="e">
        <v>#DIV/0!</v>
      </c>
      <c r="Y88" s="62" t="s">
        <v>165</v>
      </c>
    </row>
    <row r="89" spans="1:29" x14ac:dyDescent="0.2">
      <c r="V89" s="80" t="s">
        <v>29</v>
      </c>
      <c r="W89" s="81">
        <v>0</v>
      </c>
      <c r="X89" s="82" t="e">
        <v>#DIV/0!</v>
      </c>
      <c r="Y89" s="180" t="s">
        <v>165</v>
      </c>
    </row>
  </sheetData>
  <sheetProtection sheet="1" objects="1" scenarios="1"/>
  <sortState ref="T31:T45">
    <sortCondition ref="T31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84" priority="5" stopIfTrue="1" operator="equal">
      <formula>$Y$79</formula>
    </cfRule>
  </conditionalFormatting>
  <conditionalFormatting sqref="AA59:AB74 AA77:AB77">
    <cfRule type="cellIs" dxfId="83" priority="6" stopIfTrue="1" operator="equal">
      <formula>$AA$79</formula>
    </cfRule>
  </conditionalFormatting>
  <conditionalFormatting sqref="Y75:Z75">
    <cfRule type="cellIs" dxfId="82" priority="3" stopIfTrue="1" operator="equal">
      <formula>$Y$79</formula>
    </cfRule>
  </conditionalFormatting>
  <conditionalFormatting sqref="AA75:AB75">
    <cfRule type="cellIs" dxfId="81" priority="4" stopIfTrue="1" operator="equal">
      <formula>$AA$79</formula>
    </cfRule>
  </conditionalFormatting>
  <conditionalFormatting sqref="Y76:Z76">
    <cfRule type="cellIs" dxfId="80" priority="1" stopIfTrue="1" operator="equal">
      <formula>$Y$79</formula>
    </cfRule>
  </conditionalFormatting>
  <conditionalFormatting sqref="AA76:AB76">
    <cfRule type="cellIs" dxfId="79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98" t="s">
        <v>221</v>
      </c>
      <c r="D1" s="199"/>
      <c r="E1" s="200"/>
      <c r="F1" s="4">
        <v>4</v>
      </c>
      <c r="G1" s="198" t="s">
        <v>166</v>
      </c>
      <c r="H1" s="199"/>
      <c r="I1" s="200"/>
      <c r="J1" s="4">
        <v>2</v>
      </c>
      <c r="K1" s="198" t="s">
        <v>125</v>
      </c>
      <c r="L1" s="199"/>
      <c r="M1" s="200"/>
      <c r="N1" s="4">
        <v>4</v>
      </c>
      <c r="O1" s="198" t="s">
        <v>145</v>
      </c>
      <c r="P1" s="199"/>
      <c r="Q1" s="200"/>
      <c r="R1" s="4">
        <v>4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268</v>
      </c>
      <c r="B3" s="86" t="s">
        <v>60</v>
      </c>
      <c r="C3" s="12">
        <v>4</v>
      </c>
      <c r="D3" s="13">
        <v>0</v>
      </c>
      <c r="E3" s="13">
        <v>2</v>
      </c>
      <c r="F3" s="14">
        <v>3</v>
      </c>
      <c r="G3" s="12">
        <v>3</v>
      </c>
      <c r="H3" s="13">
        <v>1</v>
      </c>
      <c r="I3" s="13">
        <v>2</v>
      </c>
      <c r="J3" s="14">
        <v>0</v>
      </c>
      <c r="K3" s="12">
        <v>2</v>
      </c>
      <c r="L3" s="13">
        <v>2</v>
      </c>
      <c r="M3" s="13">
        <v>0</v>
      </c>
      <c r="N3" s="14">
        <v>0</v>
      </c>
      <c r="O3" s="12">
        <v>4</v>
      </c>
      <c r="P3" s="13">
        <v>1</v>
      </c>
      <c r="Q3" s="13">
        <v>1</v>
      </c>
      <c r="R3" s="14">
        <v>0</v>
      </c>
      <c r="S3" s="17"/>
    </row>
    <row r="4" spans="1:19" x14ac:dyDescent="0.2">
      <c r="A4" s="83" t="s">
        <v>235</v>
      </c>
      <c r="B4" s="86" t="s">
        <v>100</v>
      </c>
      <c r="C4" s="12">
        <v>4</v>
      </c>
      <c r="D4" s="13">
        <v>3</v>
      </c>
      <c r="E4" s="13">
        <v>1</v>
      </c>
      <c r="F4" s="14">
        <v>7</v>
      </c>
      <c r="G4" s="12">
        <v>3</v>
      </c>
      <c r="H4" s="13">
        <v>3</v>
      </c>
      <c r="I4" s="13">
        <v>0</v>
      </c>
      <c r="J4" s="14">
        <v>0</v>
      </c>
      <c r="K4" s="12">
        <v>5</v>
      </c>
      <c r="L4" s="13">
        <v>3</v>
      </c>
      <c r="M4" s="13">
        <v>1</v>
      </c>
      <c r="N4" s="14">
        <v>2</v>
      </c>
      <c r="O4" s="12">
        <v>5</v>
      </c>
      <c r="P4" s="13">
        <v>2</v>
      </c>
      <c r="Q4" s="13">
        <v>1</v>
      </c>
      <c r="R4" s="14">
        <v>1</v>
      </c>
      <c r="S4" s="17"/>
    </row>
    <row r="5" spans="1:19" x14ac:dyDescent="0.2">
      <c r="A5" s="83" t="s">
        <v>134</v>
      </c>
      <c r="B5" s="86" t="s">
        <v>358</v>
      </c>
      <c r="C5" s="12">
        <v>4</v>
      </c>
      <c r="D5" s="13">
        <v>0</v>
      </c>
      <c r="E5" s="13">
        <v>1</v>
      </c>
      <c r="F5" s="14">
        <v>2</v>
      </c>
      <c r="G5" s="12">
        <v>3</v>
      </c>
      <c r="H5" s="13">
        <v>2</v>
      </c>
      <c r="I5" s="13">
        <v>1</v>
      </c>
      <c r="J5" s="14">
        <v>0</v>
      </c>
      <c r="K5" s="12">
        <v>3</v>
      </c>
      <c r="L5" s="13">
        <v>0</v>
      </c>
      <c r="M5" s="13">
        <v>0</v>
      </c>
      <c r="N5" s="14">
        <v>3</v>
      </c>
      <c r="O5" s="12">
        <v>5</v>
      </c>
      <c r="P5" s="13">
        <v>4</v>
      </c>
      <c r="Q5" s="13">
        <v>1</v>
      </c>
      <c r="R5" s="14">
        <v>2</v>
      </c>
      <c r="S5" s="17"/>
    </row>
    <row r="6" spans="1:19" x14ac:dyDescent="0.2">
      <c r="A6" s="83" t="s">
        <v>254</v>
      </c>
      <c r="B6" s="86" t="s">
        <v>63</v>
      </c>
      <c r="C6" s="12">
        <v>3</v>
      </c>
      <c r="D6" s="13">
        <v>2</v>
      </c>
      <c r="E6" s="13">
        <v>0</v>
      </c>
      <c r="F6" s="14">
        <v>1</v>
      </c>
      <c r="G6" s="12"/>
      <c r="H6" s="13"/>
      <c r="I6" s="13"/>
      <c r="J6" s="14"/>
      <c r="K6" s="12"/>
      <c r="L6" s="13"/>
      <c r="M6" s="13"/>
      <c r="N6" s="14"/>
      <c r="O6" s="12">
        <v>0</v>
      </c>
      <c r="P6" s="13">
        <v>0</v>
      </c>
      <c r="Q6" s="13">
        <v>0</v>
      </c>
      <c r="R6" s="14">
        <v>0</v>
      </c>
      <c r="S6" s="17" t="s">
        <v>8</v>
      </c>
    </row>
    <row r="7" spans="1:19" x14ac:dyDescent="0.2">
      <c r="A7" s="83" t="s">
        <v>240</v>
      </c>
      <c r="B7" s="86" t="s">
        <v>205</v>
      </c>
      <c r="C7" s="12">
        <v>0</v>
      </c>
      <c r="D7" s="13">
        <v>0</v>
      </c>
      <c r="E7" s="13">
        <v>0</v>
      </c>
      <c r="F7" s="14">
        <v>0</v>
      </c>
      <c r="G7" s="12">
        <v>4</v>
      </c>
      <c r="H7" s="13">
        <v>4</v>
      </c>
      <c r="I7" s="13">
        <v>0</v>
      </c>
      <c r="J7" s="14">
        <v>1</v>
      </c>
      <c r="K7" s="12">
        <v>1</v>
      </c>
      <c r="L7" s="13">
        <v>1</v>
      </c>
      <c r="M7" s="13">
        <v>0</v>
      </c>
      <c r="N7" s="14">
        <v>0</v>
      </c>
      <c r="O7" s="12"/>
      <c r="P7" s="13"/>
      <c r="Q7" s="13"/>
      <c r="R7" s="14"/>
      <c r="S7" s="17"/>
    </row>
    <row r="8" spans="1:19" x14ac:dyDescent="0.2">
      <c r="A8" s="83" t="s">
        <v>237</v>
      </c>
      <c r="B8" s="86" t="s">
        <v>99</v>
      </c>
      <c r="C8" s="12">
        <v>3</v>
      </c>
      <c r="D8" s="13">
        <v>1</v>
      </c>
      <c r="E8" s="13">
        <v>1</v>
      </c>
      <c r="F8" s="14">
        <v>1</v>
      </c>
      <c r="G8" s="12">
        <v>3</v>
      </c>
      <c r="H8" s="13">
        <v>1</v>
      </c>
      <c r="I8" s="13">
        <v>2</v>
      </c>
      <c r="J8" s="14">
        <v>1</v>
      </c>
      <c r="K8" s="12">
        <v>5</v>
      </c>
      <c r="L8" s="13">
        <v>3</v>
      </c>
      <c r="M8" s="13">
        <v>2</v>
      </c>
      <c r="N8" s="14">
        <v>0</v>
      </c>
      <c r="O8" s="12">
        <v>5</v>
      </c>
      <c r="P8" s="13">
        <v>1</v>
      </c>
      <c r="Q8" s="13">
        <v>2</v>
      </c>
      <c r="R8" s="14">
        <v>0</v>
      </c>
      <c r="S8" s="17"/>
    </row>
    <row r="9" spans="1:19" x14ac:dyDescent="0.2">
      <c r="A9" s="83" t="s">
        <v>230</v>
      </c>
      <c r="B9" s="86" t="s">
        <v>359</v>
      </c>
      <c r="C9" s="12">
        <v>0</v>
      </c>
      <c r="D9" s="13">
        <v>0</v>
      </c>
      <c r="E9" s="13">
        <v>0</v>
      </c>
      <c r="F9" s="14">
        <v>0</v>
      </c>
      <c r="G9" s="12">
        <v>4</v>
      </c>
      <c r="H9" s="13">
        <v>3</v>
      </c>
      <c r="I9" s="13">
        <v>0</v>
      </c>
      <c r="J9" s="14">
        <v>3</v>
      </c>
      <c r="K9" s="12">
        <v>3</v>
      </c>
      <c r="L9" s="13">
        <v>0</v>
      </c>
      <c r="M9" s="13">
        <v>1</v>
      </c>
      <c r="N9" s="14">
        <v>1</v>
      </c>
      <c r="O9" s="12">
        <v>5</v>
      </c>
      <c r="P9" s="13">
        <v>2</v>
      </c>
      <c r="Q9" s="13">
        <v>0</v>
      </c>
      <c r="R9" s="14">
        <v>4</v>
      </c>
      <c r="S9" s="17"/>
    </row>
    <row r="10" spans="1:19" x14ac:dyDescent="0.2">
      <c r="A10" s="83" t="s">
        <v>249</v>
      </c>
      <c r="B10" s="86" t="s">
        <v>198</v>
      </c>
      <c r="C10" s="12">
        <v>2</v>
      </c>
      <c r="D10" s="13">
        <v>0</v>
      </c>
      <c r="E10" s="13">
        <v>1</v>
      </c>
      <c r="F10" s="14">
        <v>0</v>
      </c>
      <c r="G10" s="12">
        <v>1</v>
      </c>
      <c r="H10" s="13">
        <v>0</v>
      </c>
      <c r="I10" s="13">
        <v>1</v>
      </c>
      <c r="J10" s="14">
        <v>0</v>
      </c>
      <c r="K10" s="12">
        <v>5</v>
      </c>
      <c r="L10" s="13">
        <v>1</v>
      </c>
      <c r="M10" s="13">
        <v>2</v>
      </c>
      <c r="N10" s="14">
        <v>0</v>
      </c>
      <c r="O10" s="12">
        <v>3</v>
      </c>
      <c r="P10" s="13">
        <v>0</v>
      </c>
      <c r="Q10" s="13">
        <v>1</v>
      </c>
      <c r="R10" s="14">
        <v>0</v>
      </c>
      <c r="S10" s="17"/>
    </row>
    <row r="11" spans="1:19" x14ac:dyDescent="0.2">
      <c r="A11" s="83" t="s">
        <v>132</v>
      </c>
      <c r="B11" s="86" t="s">
        <v>303</v>
      </c>
      <c r="C11" s="12">
        <v>1</v>
      </c>
      <c r="D11" s="13">
        <v>0</v>
      </c>
      <c r="E11" s="13">
        <v>0</v>
      </c>
      <c r="F11" s="14">
        <v>0</v>
      </c>
      <c r="G11" s="12">
        <v>1</v>
      </c>
      <c r="H11" s="13">
        <v>0</v>
      </c>
      <c r="I11" s="13">
        <v>0</v>
      </c>
      <c r="J11" s="14">
        <v>0</v>
      </c>
      <c r="K11" s="12"/>
      <c r="L11" s="13"/>
      <c r="M11" s="13"/>
      <c r="N11" s="14"/>
      <c r="O11" s="12">
        <v>1</v>
      </c>
      <c r="P11" s="13">
        <v>0</v>
      </c>
      <c r="Q11" s="13">
        <v>1</v>
      </c>
      <c r="R11" s="14">
        <v>0</v>
      </c>
      <c r="S11" s="17"/>
    </row>
    <row r="12" spans="1:19" x14ac:dyDescent="0.2">
      <c r="A12" s="83" t="s">
        <v>228</v>
      </c>
      <c r="B12" s="86" t="s">
        <v>67</v>
      </c>
      <c r="C12" s="12">
        <v>0</v>
      </c>
      <c r="D12" s="13">
        <v>0</v>
      </c>
      <c r="E12" s="13">
        <v>0</v>
      </c>
      <c r="F12" s="14">
        <v>3</v>
      </c>
      <c r="G12" s="12"/>
      <c r="H12" s="13"/>
      <c r="I12" s="13"/>
      <c r="J12" s="14"/>
      <c r="K12" s="12"/>
      <c r="L12" s="13"/>
      <c r="M12" s="13"/>
      <c r="N12" s="14"/>
      <c r="O12" s="12"/>
      <c r="P12" s="13"/>
      <c r="Q12" s="13"/>
      <c r="R12" s="14"/>
      <c r="S12" s="17"/>
    </row>
    <row r="13" spans="1:19" x14ac:dyDescent="0.2">
      <c r="A13" s="83" t="s">
        <v>135</v>
      </c>
      <c r="B13" s="86" t="s">
        <v>304</v>
      </c>
      <c r="C13" s="12"/>
      <c r="D13" s="13"/>
      <c r="E13" s="13"/>
      <c r="F13" s="14"/>
      <c r="G13" s="12">
        <v>2</v>
      </c>
      <c r="H13" s="13">
        <v>1</v>
      </c>
      <c r="I13" s="13">
        <v>1</v>
      </c>
      <c r="J13" s="14">
        <v>0</v>
      </c>
      <c r="K13" s="12">
        <v>3</v>
      </c>
      <c r="L13" s="13">
        <v>0</v>
      </c>
      <c r="M13" s="13">
        <v>2</v>
      </c>
      <c r="N13" s="14">
        <v>0</v>
      </c>
      <c r="O13" s="12">
        <v>1</v>
      </c>
      <c r="P13" s="13">
        <v>1</v>
      </c>
      <c r="Q13" s="13">
        <v>0</v>
      </c>
      <c r="R13" s="14">
        <v>0</v>
      </c>
      <c r="S13" s="17"/>
    </row>
    <row r="14" spans="1:19" x14ac:dyDescent="0.2">
      <c r="A14" s="83" t="s">
        <v>141</v>
      </c>
      <c r="B14" s="86" t="s">
        <v>305</v>
      </c>
      <c r="C14" s="12"/>
      <c r="D14" s="13"/>
      <c r="E14" s="13"/>
      <c r="F14" s="14"/>
      <c r="G14" s="12">
        <v>1</v>
      </c>
      <c r="H14" s="13">
        <v>1</v>
      </c>
      <c r="I14" s="13">
        <v>0</v>
      </c>
      <c r="J14" s="14">
        <v>0</v>
      </c>
      <c r="K14" s="12">
        <v>2</v>
      </c>
      <c r="L14" s="13">
        <v>1</v>
      </c>
      <c r="M14" s="13">
        <v>1</v>
      </c>
      <c r="N14" s="14">
        <v>0</v>
      </c>
      <c r="O14" s="12">
        <v>0</v>
      </c>
      <c r="P14" s="13">
        <v>0</v>
      </c>
      <c r="Q14" s="13">
        <v>0</v>
      </c>
      <c r="R14" s="14">
        <v>0</v>
      </c>
      <c r="S14" s="17"/>
    </row>
    <row r="15" spans="1:19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19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50"/>
      <c r="E18" s="150"/>
      <c r="F18" s="14"/>
      <c r="G18" s="12"/>
      <c r="H18" s="150"/>
      <c r="I18" s="150"/>
      <c r="J18" s="14"/>
      <c r="K18" s="12"/>
      <c r="L18" s="150"/>
      <c r="M18" s="150"/>
      <c r="N18" s="14"/>
      <c r="O18" s="12"/>
      <c r="P18" s="150"/>
      <c r="Q18" s="150"/>
      <c r="R18" s="14"/>
      <c r="S18" s="17"/>
    </row>
    <row r="19" spans="1:24" s="151" customFormat="1" x14ac:dyDescent="0.2">
      <c r="A19" s="83"/>
      <c r="B19" s="86"/>
      <c r="C19" s="12"/>
      <c r="D19" s="150"/>
      <c r="E19" s="150"/>
      <c r="F19" s="14"/>
      <c r="G19" s="12"/>
      <c r="H19" s="150"/>
      <c r="I19" s="150"/>
      <c r="J19" s="14"/>
      <c r="K19" s="12"/>
      <c r="L19" s="150"/>
      <c r="M19" s="150"/>
      <c r="N19" s="14"/>
      <c r="O19" s="12"/>
      <c r="P19" s="150"/>
      <c r="Q19" s="150"/>
      <c r="R19" s="14"/>
      <c r="S19" s="17"/>
    </row>
    <row r="20" spans="1:24" s="151" customFormat="1" x14ac:dyDescent="0.2">
      <c r="A20" s="83"/>
      <c r="B20" s="86"/>
      <c r="C20" s="12"/>
      <c r="D20" s="150"/>
      <c r="E20" s="150"/>
      <c r="F20" s="14"/>
      <c r="G20" s="12"/>
      <c r="H20" s="150"/>
      <c r="I20" s="150"/>
      <c r="J20" s="14"/>
      <c r="K20" s="12"/>
      <c r="L20" s="150"/>
      <c r="M20" s="150"/>
      <c r="N20" s="14"/>
      <c r="O20" s="12"/>
      <c r="P20" s="150"/>
      <c r="Q20" s="150"/>
      <c r="R20" s="14"/>
      <c r="S20" s="17"/>
    </row>
    <row r="21" spans="1:24" s="151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73" t="s">
        <v>98</v>
      </c>
      <c r="C22" s="20">
        <v>21</v>
      </c>
      <c r="D22" s="21">
        <v>6</v>
      </c>
      <c r="E22" s="21">
        <v>6</v>
      </c>
      <c r="F22" s="22">
        <v>17</v>
      </c>
      <c r="G22" s="20">
        <v>25</v>
      </c>
      <c r="H22" s="21">
        <v>16</v>
      </c>
      <c r="I22" s="21">
        <v>7</v>
      </c>
      <c r="J22" s="22">
        <v>5</v>
      </c>
      <c r="K22" s="20">
        <v>29</v>
      </c>
      <c r="L22" s="21">
        <v>11</v>
      </c>
      <c r="M22" s="21">
        <v>9</v>
      </c>
      <c r="N22" s="22">
        <v>6</v>
      </c>
      <c r="O22" s="20">
        <v>29</v>
      </c>
      <c r="P22" s="21">
        <v>11</v>
      </c>
      <c r="Q22" s="21">
        <v>7</v>
      </c>
      <c r="R22" s="22">
        <v>7</v>
      </c>
      <c r="S22" s="24"/>
    </row>
    <row r="23" spans="1:24" x14ac:dyDescent="0.2">
      <c r="A23" s="18"/>
      <c r="B23" s="174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74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51" customFormat="1" ht="13.5" thickBot="1" x14ac:dyDescent="0.25">
      <c r="A25" s="18"/>
      <c r="B25" s="174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21</v>
      </c>
      <c r="D26" s="29">
        <f t="shared" si="0"/>
        <v>6</v>
      </c>
      <c r="E26" s="29">
        <f t="shared" si="0"/>
        <v>6</v>
      </c>
      <c r="F26" s="29">
        <f t="shared" si="0"/>
        <v>17</v>
      </c>
      <c r="G26" s="29">
        <f t="shared" si="0"/>
        <v>25</v>
      </c>
      <c r="H26" s="29">
        <f t="shared" si="0"/>
        <v>16</v>
      </c>
      <c r="I26" s="29">
        <f t="shared" si="0"/>
        <v>7</v>
      </c>
      <c r="J26" s="29">
        <f t="shared" si="0"/>
        <v>5</v>
      </c>
      <c r="K26" s="29">
        <f t="shared" si="0"/>
        <v>29</v>
      </c>
      <c r="L26" s="29">
        <f t="shared" si="0"/>
        <v>11</v>
      </c>
      <c r="M26" s="29">
        <f t="shared" si="0"/>
        <v>9</v>
      </c>
      <c r="N26" s="29">
        <f t="shared" si="0"/>
        <v>6</v>
      </c>
      <c r="O26" s="29">
        <f t="shared" si="0"/>
        <v>29</v>
      </c>
      <c r="P26" s="29">
        <f t="shared" si="0"/>
        <v>11</v>
      </c>
      <c r="Q26" s="29">
        <f t="shared" si="0"/>
        <v>7</v>
      </c>
      <c r="R26" s="29">
        <f t="shared" si="0"/>
        <v>7</v>
      </c>
      <c r="S26" s="24"/>
    </row>
    <row r="27" spans="1:24" ht="13.5" thickBot="1" x14ac:dyDescent="0.25">
      <c r="A27" s="18"/>
      <c r="B27" s="28" t="s">
        <v>11</v>
      </c>
      <c r="C27" s="30">
        <f>C26</f>
        <v>21</v>
      </c>
      <c r="D27" s="30">
        <f>D26</f>
        <v>6</v>
      </c>
      <c r="E27" s="30">
        <f>E26</f>
        <v>6</v>
      </c>
      <c r="F27" s="30">
        <f>F26</f>
        <v>17</v>
      </c>
      <c r="G27" s="30">
        <f t="shared" ref="G27:R27" si="1">SUM(C27,G26)</f>
        <v>46</v>
      </c>
      <c r="H27" s="30">
        <f t="shared" si="1"/>
        <v>22</v>
      </c>
      <c r="I27" s="30">
        <f t="shared" si="1"/>
        <v>13</v>
      </c>
      <c r="J27" s="30">
        <f t="shared" si="1"/>
        <v>22</v>
      </c>
      <c r="K27" s="30">
        <f t="shared" si="1"/>
        <v>75</v>
      </c>
      <c r="L27" s="30">
        <f t="shared" si="1"/>
        <v>33</v>
      </c>
      <c r="M27" s="30">
        <f t="shared" si="1"/>
        <v>22</v>
      </c>
      <c r="N27" s="30">
        <f t="shared" si="1"/>
        <v>28</v>
      </c>
      <c r="O27" s="31">
        <f t="shared" si="1"/>
        <v>104</v>
      </c>
      <c r="P27" s="30">
        <f t="shared" si="1"/>
        <v>44</v>
      </c>
      <c r="Q27" s="30">
        <f t="shared" si="1"/>
        <v>29</v>
      </c>
      <c r="R27" s="32">
        <f t="shared" si="1"/>
        <v>35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8" t="s">
        <v>81</v>
      </c>
      <c r="D29" s="199"/>
      <c r="E29" s="200"/>
      <c r="F29" s="4">
        <v>10</v>
      </c>
      <c r="G29" s="198" t="s">
        <v>43</v>
      </c>
      <c r="H29" s="199"/>
      <c r="I29" s="200"/>
      <c r="J29" s="4">
        <v>2</v>
      </c>
      <c r="K29" s="198" t="s">
        <v>126</v>
      </c>
      <c r="L29" s="199"/>
      <c r="M29" s="200"/>
      <c r="N29" s="4">
        <v>10</v>
      </c>
      <c r="O29" s="198" t="s">
        <v>42</v>
      </c>
      <c r="P29" s="199"/>
      <c r="Q29" s="200"/>
      <c r="R29" s="4">
        <v>7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19</v>
      </c>
      <c r="B31" s="86" t="str">
        <f t="shared" si="2"/>
        <v>Steve Lyles</v>
      </c>
      <c r="C31" s="12">
        <v>5</v>
      </c>
      <c r="D31" s="13">
        <v>2</v>
      </c>
      <c r="E31" s="13">
        <v>1</v>
      </c>
      <c r="F31" s="14">
        <v>2</v>
      </c>
      <c r="G31" s="12">
        <v>2</v>
      </c>
      <c r="H31" s="13">
        <v>0</v>
      </c>
      <c r="I31" s="13">
        <v>0</v>
      </c>
      <c r="J31" s="14">
        <v>0</v>
      </c>
      <c r="K31" s="12">
        <v>4</v>
      </c>
      <c r="L31" s="13">
        <v>1</v>
      </c>
      <c r="M31" s="13">
        <v>1</v>
      </c>
      <c r="N31" s="114">
        <v>1</v>
      </c>
      <c r="O31" s="12"/>
      <c r="P31" s="13"/>
      <c r="Q31" s="13"/>
      <c r="R31" s="114"/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16</v>
      </c>
      <c r="B32" s="86" t="str">
        <f t="shared" si="2"/>
        <v>Ethan Johnston</v>
      </c>
      <c r="C32" s="12">
        <v>5</v>
      </c>
      <c r="D32" s="13">
        <v>1</v>
      </c>
      <c r="E32" s="13">
        <v>1</v>
      </c>
      <c r="F32" s="14">
        <v>3</v>
      </c>
      <c r="G32" s="12">
        <v>4</v>
      </c>
      <c r="H32" s="13">
        <v>3</v>
      </c>
      <c r="I32" s="13">
        <v>1</v>
      </c>
      <c r="J32" s="14">
        <v>4</v>
      </c>
      <c r="K32" s="12">
        <v>5</v>
      </c>
      <c r="L32" s="13">
        <v>4</v>
      </c>
      <c r="M32" s="13">
        <v>1</v>
      </c>
      <c r="N32" s="114">
        <v>5</v>
      </c>
      <c r="O32" s="12">
        <v>4</v>
      </c>
      <c r="P32" s="13">
        <v>2</v>
      </c>
      <c r="Q32" s="13">
        <v>0</v>
      </c>
      <c r="R32" s="114">
        <v>10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2</v>
      </c>
      <c r="B33" s="86" t="str">
        <f t="shared" si="2"/>
        <v>Demitris Morrow</v>
      </c>
      <c r="C33" s="12">
        <v>5</v>
      </c>
      <c r="D33" s="13">
        <v>2</v>
      </c>
      <c r="E33" s="13">
        <v>1</v>
      </c>
      <c r="F33" s="14">
        <v>2</v>
      </c>
      <c r="G33" s="12">
        <v>4</v>
      </c>
      <c r="H33" s="13">
        <v>0</v>
      </c>
      <c r="I33" s="13">
        <v>2</v>
      </c>
      <c r="J33" s="14">
        <v>2</v>
      </c>
      <c r="K33" s="12">
        <v>4</v>
      </c>
      <c r="L33" s="13">
        <v>1</v>
      </c>
      <c r="M33" s="13">
        <v>1</v>
      </c>
      <c r="N33" s="114">
        <v>2</v>
      </c>
      <c r="O33" s="12"/>
      <c r="P33" s="13"/>
      <c r="Q33" s="13"/>
      <c r="R33" s="114"/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3</v>
      </c>
      <c r="B34" s="86" t="str">
        <f t="shared" si="2"/>
        <v>Rocky Zamora</v>
      </c>
      <c r="C34" s="12">
        <v>0</v>
      </c>
      <c r="D34" s="13">
        <v>0</v>
      </c>
      <c r="E34" s="13">
        <v>0</v>
      </c>
      <c r="F34" s="14">
        <v>2</v>
      </c>
      <c r="G34" s="12"/>
      <c r="H34" s="13"/>
      <c r="I34" s="13"/>
      <c r="J34" s="14"/>
      <c r="K34" s="12">
        <v>0</v>
      </c>
      <c r="L34" s="13">
        <v>0</v>
      </c>
      <c r="M34" s="13">
        <v>0</v>
      </c>
      <c r="N34" s="114">
        <v>2</v>
      </c>
      <c r="O34" s="12"/>
      <c r="P34" s="13"/>
      <c r="Q34" s="13"/>
      <c r="R34" s="114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74</v>
      </c>
      <c r="B35" s="86" t="str">
        <f t="shared" si="2"/>
        <v>Rich Krussell</v>
      </c>
      <c r="C35" s="12"/>
      <c r="D35" s="13"/>
      <c r="E35" s="13"/>
      <c r="F35" s="14"/>
      <c r="G35" s="12"/>
      <c r="H35" s="13"/>
      <c r="I35" s="13"/>
      <c r="J35" s="14"/>
      <c r="K35" s="12"/>
      <c r="L35" s="13"/>
      <c r="M35" s="13"/>
      <c r="N35" s="114"/>
      <c r="O35" s="12"/>
      <c r="P35" s="13"/>
      <c r="Q35" s="13"/>
      <c r="R35" s="114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13</v>
      </c>
      <c r="B36" s="86" t="str">
        <f t="shared" si="2"/>
        <v>Orlando Dominguez</v>
      </c>
      <c r="C36" s="12">
        <v>4</v>
      </c>
      <c r="D36" s="13">
        <v>1</v>
      </c>
      <c r="E36" s="13">
        <v>0</v>
      </c>
      <c r="F36" s="14">
        <v>0</v>
      </c>
      <c r="G36" s="12">
        <v>4</v>
      </c>
      <c r="H36" s="13">
        <v>2</v>
      </c>
      <c r="I36" s="13">
        <v>0</v>
      </c>
      <c r="J36" s="14">
        <v>2</v>
      </c>
      <c r="K36" s="12">
        <v>4</v>
      </c>
      <c r="L36" s="13">
        <v>0</v>
      </c>
      <c r="M36" s="13">
        <v>2</v>
      </c>
      <c r="N36" s="114">
        <v>3</v>
      </c>
      <c r="O36" s="12">
        <v>4</v>
      </c>
      <c r="P36" s="13">
        <v>1</v>
      </c>
      <c r="Q36" s="13">
        <v>2</v>
      </c>
      <c r="R36" s="114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24</v>
      </c>
      <c r="B37" s="86" t="str">
        <f t="shared" si="2"/>
        <v>Drew Burnett</v>
      </c>
      <c r="C37" s="12">
        <v>4</v>
      </c>
      <c r="D37" s="13">
        <v>2</v>
      </c>
      <c r="E37" s="13">
        <v>0</v>
      </c>
      <c r="F37" s="14">
        <v>4</v>
      </c>
      <c r="G37" s="12">
        <v>4</v>
      </c>
      <c r="H37" s="13">
        <v>2</v>
      </c>
      <c r="I37" s="13">
        <v>0</v>
      </c>
      <c r="J37" s="14">
        <v>1</v>
      </c>
      <c r="K37" s="12">
        <v>5</v>
      </c>
      <c r="L37" s="13">
        <v>2</v>
      </c>
      <c r="M37" s="13">
        <v>0</v>
      </c>
      <c r="N37" s="114">
        <v>2</v>
      </c>
      <c r="O37" s="12">
        <v>4</v>
      </c>
      <c r="P37" s="13">
        <v>1</v>
      </c>
      <c r="Q37" s="13">
        <v>2</v>
      </c>
      <c r="R37" s="114">
        <v>1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40</v>
      </c>
      <c r="B38" s="86" t="str">
        <f t="shared" si="2"/>
        <v>Dennis Lynch</v>
      </c>
      <c r="C38" s="12">
        <v>2</v>
      </c>
      <c r="D38" s="13">
        <v>1</v>
      </c>
      <c r="E38" s="13">
        <v>1</v>
      </c>
      <c r="F38" s="14">
        <v>0</v>
      </c>
      <c r="G38" s="12">
        <v>0</v>
      </c>
      <c r="H38" s="13">
        <v>0</v>
      </c>
      <c r="I38" s="13">
        <v>0</v>
      </c>
      <c r="J38" s="14">
        <v>0</v>
      </c>
      <c r="K38" s="12"/>
      <c r="L38" s="13"/>
      <c r="M38" s="13"/>
      <c r="N38" s="114"/>
      <c r="O38" s="15">
        <v>2</v>
      </c>
      <c r="P38" s="13">
        <v>0</v>
      </c>
      <c r="Q38" s="13">
        <v>2</v>
      </c>
      <c r="R38" s="141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7</v>
      </c>
      <c r="B39" s="86" t="str">
        <f t="shared" si="2"/>
        <v>Frank Oldham</v>
      </c>
      <c r="C39" s="12"/>
      <c r="D39" s="13"/>
      <c r="E39" s="13"/>
      <c r="F39" s="14"/>
      <c r="G39" s="12">
        <v>2</v>
      </c>
      <c r="H39" s="13">
        <v>0</v>
      </c>
      <c r="I39" s="13">
        <v>1</v>
      </c>
      <c r="J39" s="14">
        <v>0</v>
      </c>
      <c r="K39" s="12"/>
      <c r="L39" s="13"/>
      <c r="M39" s="13"/>
      <c r="N39" s="114"/>
      <c r="O39" s="15">
        <v>2</v>
      </c>
      <c r="P39" s="13">
        <v>0</v>
      </c>
      <c r="Q39" s="13">
        <v>2</v>
      </c>
      <c r="R39" s="16">
        <v>0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17</v>
      </c>
      <c r="B40" s="86" t="str">
        <f t="shared" si="2"/>
        <v>Ron Watson</v>
      </c>
      <c r="C40" s="12"/>
      <c r="D40" s="13"/>
      <c r="E40" s="13"/>
      <c r="F40" s="14"/>
      <c r="G40" s="12">
        <v>0</v>
      </c>
      <c r="H40" s="13">
        <v>0</v>
      </c>
      <c r="I40" s="13">
        <v>0</v>
      </c>
      <c r="J40" s="14">
        <v>2</v>
      </c>
      <c r="K40" s="12"/>
      <c r="L40" s="13"/>
      <c r="M40" s="13"/>
      <c r="N40" s="114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11</v>
      </c>
      <c r="B41" s="86" t="str">
        <f t="shared" si="2"/>
        <v>Pedro Navarro</v>
      </c>
      <c r="C41" s="12">
        <v>2</v>
      </c>
      <c r="D41" s="13">
        <v>0</v>
      </c>
      <c r="E41" s="13">
        <v>0</v>
      </c>
      <c r="F41" s="14">
        <v>0</v>
      </c>
      <c r="G41" s="12">
        <v>4</v>
      </c>
      <c r="H41" s="13">
        <v>2</v>
      </c>
      <c r="I41" s="13">
        <v>1</v>
      </c>
      <c r="J41" s="14">
        <v>0</v>
      </c>
      <c r="K41" s="12">
        <v>4</v>
      </c>
      <c r="L41" s="13">
        <v>0</v>
      </c>
      <c r="M41" s="13">
        <v>1</v>
      </c>
      <c r="N41" s="114">
        <v>0</v>
      </c>
      <c r="O41" s="15">
        <v>4</v>
      </c>
      <c r="P41" s="13">
        <v>0</v>
      </c>
      <c r="Q41" s="13">
        <v>2</v>
      </c>
      <c r="R41" s="16">
        <v>1</v>
      </c>
      <c r="S41" s="17"/>
      <c r="U41" s="43"/>
      <c r="V41" s="39"/>
      <c r="W41" s="44"/>
      <c r="X41" s="39"/>
    </row>
    <row r="42" spans="1:24" x14ac:dyDescent="0.2">
      <c r="A42" s="83" t="str">
        <f t="shared" si="2"/>
        <v>5</v>
      </c>
      <c r="B42" s="86" t="str">
        <f t="shared" si="2"/>
        <v>Willie Clinton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14"/>
      <c r="O42" s="15">
        <v>3</v>
      </c>
      <c r="P42" s="13">
        <v>1</v>
      </c>
      <c r="Q42" s="13">
        <v>1</v>
      </c>
      <c r="R42" s="16">
        <v>0</v>
      </c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50"/>
      <c r="E46" s="150"/>
      <c r="F46" s="14"/>
      <c r="G46" s="12"/>
      <c r="H46" s="150"/>
      <c r="I46" s="150"/>
      <c r="J46" s="14"/>
      <c r="K46" s="12"/>
      <c r="L46" s="150"/>
      <c r="M46" s="150"/>
      <c r="N46" s="14"/>
      <c r="O46" s="15"/>
      <c r="P46" s="150"/>
      <c r="Q46" s="150"/>
      <c r="R46" s="14"/>
      <c r="S46" s="17"/>
      <c r="U46" s="43"/>
      <c r="V46" s="39"/>
      <c r="W46" s="39"/>
      <c r="X46" s="39"/>
    </row>
    <row r="47" spans="1:24" s="151" customFormat="1" x14ac:dyDescent="0.2">
      <c r="A47" s="83">
        <f t="shared" si="2"/>
        <v>0</v>
      </c>
      <c r="B47" s="86">
        <f t="shared" si="2"/>
        <v>0</v>
      </c>
      <c r="C47" s="12"/>
      <c r="D47" s="150"/>
      <c r="E47" s="150"/>
      <c r="F47" s="14"/>
      <c r="G47" s="12"/>
      <c r="H47" s="150"/>
      <c r="I47" s="150"/>
      <c r="J47" s="14"/>
      <c r="K47" s="12"/>
      <c r="L47" s="150"/>
      <c r="M47" s="150"/>
      <c r="N47" s="14"/>
      <c r="O47" s="15"/>
      <c r="P47" s="150"/>
      <c r="Q47" s="150"/>
      <c r="R47" s="14"/>
      <c r="S47" s="17"/>
      <c r="U47" s="43"/>
      <c r="V47" s="39"/>
      <c r="W47" s="39"/>
      <c r="X47" s="39"/>
    </row>
    <row r="48" spans="1:24" s="151" customFormat="1" x14ac:dyDescent="0.2">
      <c r="A48" s="83">
        <f t="shared" si="2"/>
        <v>0</v>
      </c>
      <c r="B48" s="86">
        <f t="shared" si="2"/>
        <v>0</v>
      </c>
      <c r="C48" s="12"/>
      <c r="D48" s="150"/>
      <c r="E48" s="150"/>
      <c r="F48" s="14"/>
      <c r="G48" s="12"/>
      <c r="H48" s="150"/>
      <c r="I48" s="150"/>
      <c r="J48" s="14"/>
      <c r="K48" s="12"/>
      <c r="L48" s="150"/>
      <c r="M48" s="150"/>
      <c r="N48" s="14"/>
      <c r="O48" s="15"/>
      <c r="P48" s="150"/>
      <c r="Q48" s="150"/>
      <c r="R48" s="14"/>
      <c r="S48" s="17"/>
      <c r="U48" s="43"/>
      <c r="V48" s="39"/>
      <c r="W48" s="39"/>
      <c r="X48" s="39"/>
    </row>
    <row r="49" spans="1:30" s="151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6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Jon Walker</v>
      </c>
      <c r="C50" s="20">
        <v>27</v>
      </c>
      <c r="D50" s="21">
        <v>9</v>
      </c>
      <c r="E50" s="21">
        <v>4</v>
      </c>
      <c r="F50" s="22">
        <v>13</v>
      </c>
      <c r="G50" s="20">
        <v>24</v>
      </c>
      <c r="H50" s="21">
        <v>9</v>
      </c>
      <c r="I50" s="21">
        <v>5</v>
      </c>
      <c r="J50" s="22">
        <v>11</v>
      </c>
      <c r="K50" s="20">
        <v>26</v>
      </c>
      <c r="L50" s="21">
        <v>8</v>
      </c>
      <c r="M50" s="21">
        <v>6</v>
      </c>
      <c r="N50" s="22">
        <v>15</v>
      </c>
      <c r="O50" s="20">
        <v>23</v>
      </c>
      <c r="P50" s="21">
        <v>5</v>
      </c>
      <c r="Q50" s="21">
        <v>11</v>
      </c>
      <c r="R50" s="23">
        <v>12</v>
      </c>
      <c r="S50" s="24"/>
      <c r="U50" s="39"/>
      <c r="V50" s="39"/>
      <c r="W50" s="39"/>
      <c r="X50" s="39"/>
    </row>
    <row r="51" spans="1:30" x14ac:dyDescent="0.2">
      <c r="A51" s="18"/>
      <c r="B51" s="16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51" customFormat="1" ht="13.5" thickBot="1" x14ac:dyDescent="0.25">
      <c r="A53" s="18"/>
      <c r="B53" s="16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27</v>
      </c>
      <c r="D54" s="29">
        <f t="shared" si="3"/>
        <v>9</v>
      </c>
      <c r="E54" s="29">
        <f t="shared" si="3"/>
        <v>4</v>
      </c>
      <c r="F54" s="29">
        <f t="shared" si="3"/>
        <v>13</v>
      </c>
      <c r="G54" s="29">
        <f t="shared" si="3"/>
        <v>24</v>
      </c>
      <c r="H54" s="29">
        <f t="shared" si="3"/>
        <v>9</v>
      </c>
      <c r="I54" s="29">
        <f t="shared" si="3"/>
        <v>5</v>
      </c>
      <c r="J54" s="29">
        <f t="shared" si="3"/>
        <v>11</v>
      </c>
      <c r="K54" s="29">
        <f t="shared" si="3"/>
        <v>26</v>
      </c>
      <c r="L54" s="29">
        <f t="shared" si="3"/>
        <v>8</v>
      </c>
      <c r="M54" s="29">
        <f t="shared" si="3"/>
        <v>6</v>
      </c>
      <c r="N54" s="29">
        <f t="shared" si="3"/>
        <v>15</v>
      </c>
      <c r="O54" s="29">
        <f t="shared" si="3"/>
        <v>23</v>
      </c>
      <c r="P54" s="29">
        <f t="shared" si="3"/>
        <v>5</v>
      </c>
      <c r="Q54" s="29">
        <f t="shared" si="3"/>
        <v>11</v>
      </c>
      <c r="R54" s="29">
        <f t="shared" si="3"/>
        <v>12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131</v>
      </c>
      <c r="D55" s="30">
        <f>SUM(P27,D54)</f>
        <v>53</v>
      </c>
      <c r="E55" s="30">
        <f>SUM(Q27,E54)</f>
        <v>33</v>
      </c>
      <c r="F55" s="30">
        <f>SUM(R27,F54)</f>
        <v>48</v>
      </c>
      <c r="G55" s="30">
        <f t="shared" ref="G55:R55" si="4">SUM(C55,G54)</f>
        <v>155</v>
      </c>
      <c r="H55" s="30">
        <f t="shared" si="4"/>
        <v>62</v>
      </c>
      <c r="I55" s="30">
        <f t="shared" si="4"/>
        <v>38</v>
      </c>
      <c r="J55" s="30">
        <f t="shared" si="4"/>
        <v>59</v>
      </c>
      <c r="K55" s="30">
        <f t="shared" si="4"/>
        <v>181</v>
      </c>
      <c r="L55" s="30">
        <f t="shared" si="4"/>
        <v>70</v>
      </c>
      <c r="M55" s="30">
        <f t="shared" si="4"/>
        <v>44</v>
      </c>
      <c r="N55" s="30">
        <f t="shared" si="4"/>
        <v>74</v>
      </c>
      <c r="O55" s="31">
        <f t="shared" si="4"/>
        <v>204</v>
      </c>
      <c r="P55" s="30">
        <f t="shared" si="4"/>
        <v>75</v>
      </c>
      <c r="Q55" s="30">
        <f t="shared" si="4"/>
        <v>55</v>
      </c>
      <c r="R55" s="32">
        <f t="shared" si="4"/>
        <v>86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8"/>
      <c r="D57" s="199"/>
      <c r="E57" s="200"/>
      <c r="F57" s="49"/>
      <c r="G57" s="198"/>
      <c r="H57" s="199"/>
      <c r="I57" s="200"/>
      <c r="J57" s="49"/>
      <c r="K57" s="198"/>
      <c r="L57" s="199"/>
      <c r="M57" s="204"/>
      <c r="N57" s="50"/>
      <c r="O57" s="51" t="s">
        <v>14</v>
      </c>
      <c r="P57" s="52"/>
      <c r="Q57" s="4"/>
      <c r="R57" s="53">
        <f>SUM(F1,J1,N1,R1,F29,J29,N29,R29,F57,J57,N57)</f>
        <v>43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390</v>
      </c>
      <c r="AB58" s="57" t="s">
        <v>34</v>
      </c>
      <c r="AC58" s="57" t="s">
        <v>22</v>
      </c>
      <c r="AD58" s="104" t="s">
        <v>46</v>
      </c>
    </row>
    <row r="59" spans="1:30" ht="13.5" thickTop="1" x14ac:dyDescent="0.2">
      <c r="A59" s="83" t="str">
        <f t="shared" ref="A59:A76" si="5">A3</f>
        <v>19</v>
      </c>
      <c r="B59" s="86" t="str">
        <f t="shared" ref="B59:B76" si="6">B31</f>
        <v>Steve Lyles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24</v>
      </c>
      <c r="P59" s="88">
        <f>SUM(D3,H3,L3,P3,D31,H31,L31,P31,D59,H59,L59)</f>
        <v>7</v>
      </c>
      <c r="Q59" s="88">
        <f>SUM(E3,I3,M3,Q3,E31,I31,M31,Q31,E59,I59,M59)</f>
        <v>7</v>
      </c>
      <c r="R59" s="89">
        <f>SUM(F3,J3,N3,R3,F31,J31,N31,R31,F59,J59,N59)</f>
        <v>6</v>
      </c>
      <c r="S59" s="84">
        <f>IF(O59=0,0,AVERAGE(P59/O59))</f>
        <v>0.29166666666666669</v>
      </c>
      <c r="U59" s="43" t="s">
        <v>268</v>
      </c>
      <c r="V59" s="86" t="s">
        <v>60</v>
      </c>
      <c r="W59" s="59">
        <v>6</v>
      </c>
      <c r="X59" s="59">
        <v>6</v>
      </c>
      <c r="Y59" s="60">
        <v>0.29166666666666669</v>
      </c>
      <c r="Z59" s="60" t="s">
        <v>114</v>
      </c>
      <c r="AA59" s="60">
        <v>0.8571428571428571</v>
      </c>
      <c r="AB59" s="60" t="s">
        <v>114</v>
      </c>
      <c r="AC59" s="59">
        <v>7</v>
      </c>
      <c r="AD59" s="105">
        <v>0.29166666666666669</v>
      </c>
    </row>
    <row r="60" spans="1:30" x14ac:dyDescent="0.2">
      <c r="A60" s="83" t="str">
        <f t="shared" si="5"/>
        <v>16</v>
      </c>
      <c r="B60" s="86" t="str">
        <f t="shared" si="6"/>
        <v>Ethan Johnston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35</v>
      </c>
      <c r="P60" s="56">
        <f t="shared" si="7"/>
        <v>21</v>
      </c>
      <c r="Q60" s="56">
        <f t="shared" si="7"/>
        <v>6</v>
      </c>
      <c r="R60" s="91">
        <f t="shared" si="7"/>
        <v>32</v>
      </c>
      <c r="S60" s="85">
        <f t="shared" ref="S60:S76" si="8">IF(O60=0,0,AVERAGE(P60/O60))</f>
        <v>0.6</v>
      </c>
      <c r="U60" s="43" t="s">
        <v>235</v>
      </c>
      <c r="V60" s="86" t="s">
        <v>100</v>
      </c>
      <c r="W60" s="59">
        <v>32</v>
      </c>
      <c r="X60" s="59">
        <v>32</v>
      </c>
      <c r="Y60" s="60">
        <v>0.6</v>
      </c>
      <c r="Z60" s="60" t="s">
        <v>114</v>
      </c>
      <c r="AA60" s="60">
        <v>4</v>
      </c>
      <c r="AB60" s="60" t="s">
        <v>114</v>
      </c>
      <c r="AC60" s="59">
        <v>8</v>
      </c>
      <c r="AD60" s="105">
        <v>0.6</v>
      </c>
    </row>
    <row r="61" spans="1:30" x14ac:dyDescent="0.2">
      <c r="A61" s="83" t="str">
        <f t="shared" si="5"/>
        <v>2</v>
      </c>
      <c r="B61" s="86" t="str">
        <f t="shared" si="6"/>
        <v>Demitris Morrow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28</v>
      </c>
      <c r="P61" s="56">
        <f t="shared" si="9"/>
        <v>9</v>
      </c>
      <c r="Q61" s="56">
        <f t="shared" si="9"/>
        <v>7</v>
      </c>
      <c r="R61" s="91">
        <f t="shared" si="9"/>
        <v>13</v>
      </c>
      <c r="S61" s="85">
        <f t="shared" si="8"/>
        <v>0.32142857142857145</v>
      </c>
      <c r="U61" s="43" t="s">
        <v>134</v>
      </c>
      <c r="V61" s="86" t="s">
        <v>358</v>
      </c>
      <c r="W61" s="59">
        <v>13</v>
      </c>
      <c r="X61" s="59">
        <v>13</v>
      </c>
      <c r="Y61" s="60">
        <v>0.32142857142857145</v>
      </c>
      <c r="Z61" s="60" t="s">
        <v>114</v>
      </c>
      <c r="AA61" s="60">
        <v>1.8571428571428572</v>
      </c>
      <c r="AB61" s="60" t="s">
        <v>114</v>
      </c>
      <c r="AC61" s="59">
        <v>7</v>
      </c>
      <c r="AD61" s="105">
        <v>0.32142857142857145</v>
      </c>
    </row>
    <row r="62" spans="1:30" x14ac:dyDescent="0.2">
      <c r="A62" s="83" t="str">
        <f t="shared" si="5"/>
        <v>3</v>
      </c>
      <c r="B62" s="86" t="str">
        <f t="shared" si="6"/>
        <v>Rocky Zamora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3</v>
      </c>
      <c r="P62" s="56">
        <f t="shared" si="10"/>
        <v>2</v>
      </c>
      <c r="Q62" s="56">
        <f t="shared" si="10"/>
        <v>0</v>
      </c>
      <c r="R62" s="91">
        <f t="shared" si="10"/>
        <v>5</v>
      </c>
      <c r="S62" s="85">
        <f t="shared" si="8"/>
        <v>0.66666666666666663</v>
      </c>
      <c r="U62" s="43" t="s">
        <v>254</v>
      </c>
      <c r="V62" s="86" t="s">
        <v>63</v>
      </c>
      <c r="W62" s="59">
        <v>5</v>
      </c>
      <c r="X62" s="59">
        <v>5</v>
      </c>
      <c r="Y62" s="60">
        <v>0.66666666666666663</v>
      </c>
      <c r="Z62" s="60" t="s">
        <v>164</v>
      </c>
      <c r="AA62" s="60">
        <v>1.25</v>
      </c>
      <c r="AB62" s="60" t="s">
        <v>114</v>
      </c>
      <c r="AC62" s="59">
        <v>4</v>
      </c>
      <c r="AD62" s="105">
        <v>0.1</v>
      </c>
    </row>
    <row r="63" spans="1:30" x14ac:dyDescent="0.2">
      <c r="A63" s="83" t="str">
        <f t="shared" si="5"/>
        <v>74</v>
      </c>
      <c r="B63" s="86" t="str">
        <f t="shared" si="6"/>
        <v>Rich Krussell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5</v>
      </c>
      <c r="P63" s="56">
        <f t="shared" si="11"/>
        <v>5</v>
      </c>
      <c r="Q63" s="56">
        <f t="shared" si="11"/>
        <v>0</v>
      </c>
      <c r="R63" s="91">
        <f t="shared" si="11"/>
        <v>1</v>
      </c>
      <c r="S63" s="85">
        <f t="shared" si="8"/>
        <v>1</v>
      </c>
      <c r="U63" s="43" t="s">
        <v>240</v>
      </c>
      <c r="V63" s="86" t="s">
        <v>205</v>
      </c>
      <c r="W63" s="59">
        <v>1</v>
      </c>
      <c r="X63" s="59">
        <v>1</v>
      </c>
      <c r="Y63" s="60">
        <v>1</v>
      </c>
      <c r="Z63" s="60" t="s">
        <v>164</v>
      </c>
      <c r="AA63" s="60">
        <v>0.33333333333333331</v>
      </c>
      <c r="AB63" s="60" t="s">
        <v>161</v>
      </c>
      <c r="AC63" s="59">
        <v>3</v>
      </c>
      <c r="AD63" s="105">
        <v>0.25</v>
      </c>
    </row>
    <row r="64" spans="1:30" x14ac:dyDescent="0.2">
      <c r="A64" s="83" t="str">
        <f t="shared" si="5"/>
        <v>13</v>
      </c>
      <c r="B64" s="86" t="str">
        <f t="shared" si="6"/>
        <v>Orlando Dominguez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32</v>
      </c>
      <c r="P64" s="56">
        <f t="shared" si="12"/>
        <v>10</v>
      </c>
      <c r="Q64" s="56">
        <f t="shared" si="12"/>
        <v>11</v>
      </c>
      <c r="R64" s="91">
        <f t="shared" si="12"/>
        <v>7</v>
      </c>
      <c r="S64" s="85">
        <f t="shared" si="8"/>
        <v>0.3125</v>
      </c>
      <c r="U64" s="43" t="s">
        <v>237</v>
      </c>
      <c r="V64" s="86" t="s">
        <v>99</v>
      </c>
      <c r="W64" s="59">
        <v>7</v>
      </c>
      <c r="X64" s="59">
        <v>7</v>
      </c>
      <c r="Y64" s="60">
        <v>0.3125</v>
      </c>
      <c r="Z64" s="60" t="s">
        <v>114</v>
      </c>
      <c r="AA64" s="60">
        <v>0.875</v>
      </c>
      <c r="AB64" s="60" t="s">
        <v>114</v>
      </c>
      <c r="AC64" s="59">
        <v>8</v>
      </c>
      <c r="AD64" s="105">
        <v>0.3125</v>
      </c>
    </row>
    <row r="65" spans="1:30" x14ac:dyDescent="0.2">
      <c r="A65" s="83" t="str">
        <f t="shared" si="5"/>
        <v>24</v>
      </c>
      <c r="B65" s="86" t="str">
        <f t="shared" si="6"/>
        <v>Drew Burnett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29</v>
      </c>
      <c r="P65" s="56">
        <f t="shared" si="13"/>
        <v>12</v>
      </c>
      <c r="Q65" s="56">
        <f t="shared" si="13"/>
        <v>3</v>
      </c>
      <c r="R65" s="91">
        <f t="shared" si="13"/>
        <v>16</v>
      </c>
      <c r="S65" s="85">
        <f t="shared" si="8"/>
        <v>0.41379310344827586</v>
      </c>
      <c r="U65" s="43" t="s">
        <v>230</v>
      </c>
      <c r="V65" s="86" t="s">
        <v>359</v>
      </c>
      <c r="W65" s="59">
        <v>16</v>
      </c>
      <c r="X65" s="59">
        <v>16</v>
      </c>
      <c r="Y65" s="60">
        <v>0.41379310344827586</v>
      </c>
      <c r="Z65" s="60" t="s">
        <v>114</v>
      </c>
      <c r="AA65" s="60">
        <v>2</v>
      </c>
      <c r="AB65" s="60" t="s">
        <v>114</v>
      </c>
      <c r="AC65" s="59">
        <v>8</v>
      </c>
      <c r="AD65" s="105">
        <v>0.41379310344827586</v>
      </c>
    </row>
    <row r="66" spans="1:30" x14ac:dyDescent="0.2">
      <c r="A66" s="83" t="str">
        <f t="shared" si="5"/>
        <v>40</v>
      </c>
      <c r="B66" s="86" t="str">
        <f t="shared" si="6"/>
        <v>Dennis Lynch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15</v>
      </c>
      <c r="P66" s="56">
        <f t="shared" si="14"/>
        <v>2</v>
      </c>
      <c r="Q66" s="56">
        <f t="shared" si="14"/>
        <v>8</v>
      </c>
      <c r="R66" s="91">
        <f t="shared" si="14"/>
        <v>0</v>
      </c>
      <c r="S66" s="85">
        <f t="shared" si="8"/>
        <v>0.13333333333333333</v>
      </c>
      <c r="U66" s="43" t="s">
        <v>249</v>
      </c>
      <c r="V66" s="86" t="s">
        <v>198</v>
      </c>
      <c r="W66" s="59">
        <v>0</v>
      </c>
      <c r="X66" s="59" t="s">
        <v>391</v>
      </c>
      <c r="Y66" s="60">
        <v>0.13333333333333333</v>
      </c>
      <c r="Z66" s="60" t="s">
        <v>164</v>
      </c>
      <c r="AA66" s="60">
        <v>0</v>
      </c>
      <c r="AB66" s="60" t="s">
        <v>114</v>
      </c>
      <c r="AC66" s="59">
        <v>7</v>
      </c>
      <c r="AD66" s="105">
        <v>0.1</v>
      </c>
    </row>
    <row r="67" spans="1:30" x14ac:dyDescent="0.2">
      <c r="A67" s="83" t="str">
        <f t="shared" si="5"/>
        <v>7</v>
      </c>
      <c r="B67" s="86" t="str">
        <f t="shared" si="6"/>
        <v>Frank Oldham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7</v>
      </c>
      <c r="P67" s="56">
        <f t="shared" si="15"/>
        <v>0</v>
      </c>
      <c r="Q67" s="56">
        <f t="shared" si="15"/>
        <v>4</v>
      </c>
      <c r="R67" s="91">
        <f t="shared" si="15"/>
        <v>0</v>
      </c>
      <c r="S67" s="85">
        <f t="shared" si="8"/>
        <v>0</v>
      </c>
      <c r="U67" s="43" t="s">
        <v>132</v>
      </c>
      <c r="V67" s="86" t="s">
        <v>303</v>
      </c>
      <c r="W67" s="59">
        <v>0</v>
      </c>
      <c r="X67" s="59" t="s">
        <v>391</v>
      </c>
      <c r="Y67" s="60">
        <v>0</v>
      </c>
      <c r="Z67" s="60" t="s">
        <v>164</v>
      </c>
      <c r="AA67" s="60">
        <v>0</v>
      </c>
      <c r="AB67" s="60" t="s">
        <v>114</v>
      </c>
      <c r="AC67" s="59">
        <v>5</v>
      </c>
      <c r="AD67" s="105">
        <v>0</v>
      </c>
    </row>
    <row r="68" spans="1:30" x14ac:dyDescent="0.2">
      <c r="A68" s="83" t="str">
        <f t="shared" si="5"/>
        <v>17</v>
      </c>
      <c r="B68" s="86" t="str">
        <f t="shared" si="6"/>
        <v>Ron Watson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0</v>
      </c>
      <c r="P68" s="56">
        <f t="shared" si="16"/>
        <v>0</v>
      </c>
      <c r="Q68" s="56">
        <f t="shared" si="16"/>
        <v>0</v>
      </c>
      <c r="R68" s="91">
        <f t="shared" si="16"/>
        <v>5</v>
      </c>
      <c r="S68" s="85">
        <f t="shared" si="8"/>
        <v>0</v>
      </c>
      <c r="U68" s="43" t="s">
        <v>228</v>
      </c>
      <c r="V68" s="86" t="s">
        <v>67</v>
      </c>
      <c r="W68" s="59">
        <v>5</v>
      </c>
      <c r="X68" s="59">
        <v>5</v>
      </c>
      <c r="Y68" s="60">
        <v>0</v>
      </c>
      <c r="Z68" s="60" t="s">
        <v>164</v>
      </c>
      <c r="AA68" s="60">
        <v>2.5</v>
      </c>
      <c r="AB68" s="60" t="s">
        <v>161</v>
      </c>
      <c r="AC68" s="59">
        <v>2</v>
      </c>
      <c r="AD68" s="105">
        <v>0</v>
      </c>
    </row>
    <row r="69" spans="1:30" x14ac:dyDescent="0.2">
      <c r="A69" s="83" t="str">
        <f t="shared" si="5"/>
        <v>11</v>
      </c>
      <c r="B69" s="86" t="str">
        <f t="shared" si="6"/>
        <v>Pedro Navarro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20</v>
      </c>
      <c r="P69" s="56">
        <f t="shared" si="17"/>
        <v>4</v>
      </c>
      <c r="Q69" s="56">
        <f t="shared" si="17"/>
        <v>7</v>
      </c>
      <c r="R69" s="91">
        <f t="shared" si="17"/>
        <v>1</v>
      </c>
      <c r="S69" s="85">
        <f t="shared" si="8"/>
        <v>0.2</v>
      </c>
      <c r="U69" s="43" t="s">
        <v>135</v>
      </c>
      <c r="V69" s="86" t="s">
        <v>304</v>
      </c>
      <c r="W69" s="59">
        <v>1</v>
      </c>
      <c r="X69" s="59">
        <v>1</v>
      </c>
      <c r="Y69" s="60">
        <v>0.2</v>
      </c>
      <c r="Z69" s="60" t="s">
        <v>114</v>
      </c>
      <c r="AA69" s="60">
        <v>0.14285714285714285</v>
      </c>
      <c r="AB69" s="60" t="s">
        <v>114</v>
      </c>
      <c r="AC69" s="59">
        <v>7</v>
      </c>
      <c r="AD69" s="105">
        <v>0.2</v>
      </c>
    </row>
    <row r="70" spans="1:30" x14ac:dyDescent="0.2">
      <c r="A70" s="83" t="str">
        <f t="shared" si="5"/>
        <v>5</v>
      </c>
      <c r="B70" s="86" t="str">
        <f t="shared" si="6"/>
        <v>Willie Clinton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6</v>
      </c>
      <c r="P70" s="93">
        <f t="shared" si="18"/>
        <v>3</v>
      </c>
      <c r="Q70" s="93">
        <f t="shared" si="18"/>
        <v>2</v>
      </c>
      <c r="R70" s="94">
        <f t="shared" si="18"/>
        <v>0</v>
      </c>
      <c r="S70" s="85">
        <f t="shared" si="8"/>
        <v>0.5</v>
      </c>
      <c r="U70" s="43" t="s">
        <v>141</v>
      </c>
      <c r="V70" s="86" t="s">
        <v>305</v>
      </c>
      <c r="W70" s="59">
        <v>0</v>
      </c>
      <c r="X70" s="59" t="s">
        <v>391</v>
      </c>
      <c r="Y70" s="60">
        <v>0.5</v>
      </c>
      <c r="Z70" s="60" t="s">
        <v>164</v>
      </c>
      <c r="AA70" s="60">
        <v>0</v>
      </c>
      <c r="AB70" s="60" t="s">
        <v>114</v>
      </c>
      <c r="AC70" s="59">
        <v>4</v>
      </c>
      <c r="AD70" s="105">
        <v>0.15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391</v>
      </c>
      <c r="Y71" s="60">
        <v>0</v>
      </c>
      <c r="Z71" s="60" t="s">
        <v>164</v>
      </c>
      <c r="AA71" s="60">
        <v>0</v>
      </c>
      <c r="AB71" s="60" t="s">
        <v>161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391</v>
      </c>
      <c r="Y72" s="60">
        <v>0</v>
      </c>
      <c r="Z72" s="60" t="s">
        <v>164</v>
      </c>
      <c r="AA72" s="60">
        <v>0</v>
      </c>
      <c r="AB72" s="60" t="s">
        <v>161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391</v>
      </c>
      <c r="Y73" s="60">
        <v>0</v>
      </c>
      <c r="Z73" s="60" t="s">
        <v>164</v>
      </c>
      <c r="AA73" s="60">
        <v>0</v>
      </c>
      <c r="AB73" s="60" t="s">
        <v>161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7"/>
      <c r="D74" s="158"/>
      <c r="E74" s="158"/>
      <c r="F74" s="159"/>
      <c r="G74" s="157"/>
      <c r="H74" s="158"/>
      <c r="I74" s="158"/>
      <c r="J74" s="159"/>
      <c r="K74" s="157"/>
      <c r="L74" s="158"/>
      <c r="M74" s="158"/>
      <c r="N74" s="15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391</v>
      </c>
      <c r="Y74" s="60">
        <v>0</v>
      </c>
      <c r="Z74" s="60" t="s">
        <v>164</v>
      </c>
      <c r="AA74" s="60">
        <v>0</v>
      </c>
      <c r="AB74" s="60" t="s">
        <v>161</v>
      </c>
      <c r="AC74" s="59">
        <v>0</v>
      </c>
      <c r="AD74" s="105">
        <v>0</v>
      </c>
    </row>
    <row r="75" spans="1:30" s="151" customFormat="1" x14ac:dyDescent="0.2">
      <c r="A75" s="83">
        <f t="shared" si="5"/>
        <v>0</v>
      </c>
      <c r="B75" s="86">
        <f t="shared" si="6"/>
        <v>0</v>
      </c>
      <c r="C75" s="12"/>
      <c r="D75" s="150"/>
      <c r="E75" s="150"/>
      <c r="F75" s="14"/>
      <c r="G75" s="12"/>
      <c r="H75" s="150"/>
      <c r="I75" s="150"/>
      <c r="J75" s="14"/>
      <c r="K75" s="12"/>
      <c r="L75" s="150"/>
      <c r="M75" s="15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391</v>
      </c>
      <c r="Y75" s="60">
        <v>0</v>
      </c>
      <c r="Z75" s="60" t="s">
        <v>164</v>
      </c>
      <c r="AA75" s="60">
        <v>0</v>
      </c>
      <c r="AB75" s="60" t="s">
        <v>161</v>
      </c>
      <c r="AC75" s="59">
        <v>0</v>
      </c>
      <c r="AD75" s="105">
        <v>0</v>
      </c>
    </row>
    <row r="76" spans="1:30" s="151" customFormat="1" x14ac:dyDescent="0.2">
      <c r="A76" s="83">
        <f t="shared" si="5"/>
        <v>0</v>
      </c>
      <c r="B76" s="86">
        <f t="shared" si="6"/>
        <v>0</v>
      </c>
      <c r="C76" s="12"/>
      <c r="D76" s="150"/>
      <c r="E76" s="150"/>
      <c r="F76" s="14"/>
      <c r="G76" s="12"/>
      <c r="H76" s="150"/>
      <c r="I76" s="150"/>
      <c r="J76" s="14"/>
      <c r="K76" s="12"/>
      <c r="L76" s="150"/>
      <c r="M76" s="15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391</v>
      </c>
      <c r="Y76" s="60">
        <v>0</v>
      </c>
      <c r="Z76" s="60" t="s">
        <v>164</v>
      </c>
      <c r="AA76" s="60">
        <v>0</v>
      </c>
      <c r="AB76" s="60" t="s">
        <v>161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Jon Walker</v>
      </c>
      <c r="C78" s="20"/>
      <c r="D78" s="21"/>
      <c r="E78" s="21"/>
      <c r="F78" s="22"/>
      <c r="G78" s="20"/>
      <c r="H78" s="21"/>
      <c r="I78" s="21"/>
      <c r="J78" s="22"/>
      <c r="K78" s="64"/>
      <c r="L78" s="65"/>
      <c r="M78" s="65"/>
      <c r="N78" s="66"/>
      <c r="O78" s="32">
        <f t="shared" ref="O78:Q81" si="25">SUM(C22,G22,K22,O22,C50,G50,K50,O50,C78,G78,K78)</f>
        <v>204</v>
      </c>
      <c r="P78" s="21">
        <f t="shared" si="25"/>
        <v>75</v>
      </c>
      <c r="Q78" s="162">
        <f t="shared" si="25"/>
        <v>55</v>
      </c>
      <c r="R78" s="161"/>
      <c r="S78" s="163">
        <f>SUM(Q78/O78)</f>
        <v>0.26960784313725489</v>
      </c>
      <c r="V78" s="56" t="s">
        <v>23</v>
      </c>
      <c r="W78" s="59">
        <v>86</v>
      </c>
      <c r="X78" s="59">
        <v>86</v>
      </c>
      <c r="Y78" s="61"/>
      <c r="Z78" s="61"/>
      <c r="AA78" s="61"/>
      <c r="AB78" s="61"/>
      <c r="AC78" s="62"/>
    </row>
    <row r="79" spans="1:30" x14ac:dyDescent="0.2">
      <c r="A79" s="11"/>
      <c r="B79" s="16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64" t="e">
        <f>SUM(Q79/O79)</f>
        <v>#DIV/0!</v>
      </c>
      <c r="V79" s="67" t="s">
        <v>24</v>
      </c>
      <c r="W79" s="62"/>
      <c r="X79" s="62"/>
      <c r="Y79" s="68">
        <v>1</v>
      </c>
      <c r="Z79" s="68"/>
      <c r="AA79" s="68">
        <v>4</v>
      </c>
      <c r="AB79" s="68"/>
      <c r="AC79" s="62"/>
    </row>
    <row r="80" spans="1:30" x14ac:dyDescent="0.2">
      <c r="A80" s="11"/>
      <c r="B80" s="160">
        <f>B52</f>
        <v>0</v>
      </c>
      <c r="C80" s="12"/>
      <c r="D80" s="150"/>
      <c r="E80" s="150"/>
      <c r="F80" s="14"/>
      <c r="G80" s="12"/>
      <c r="H80" s="150"/>
      <c r="I80" s="150"/>
      <c r="J80" s="14"/>
      <c r="K80" s="12"/>
      <c r="L80" s="150"/>
      <c r="M80" s="15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51" customFormat="1" ht="13.5" thickBot="1" x14ac:dyDescent="0.25">
      <c r="A81" s="179"/>
      <c r="B81" s="160">
        <f>B53</f>
        <v>0</v>
      </c>
      <c r="C81" s="181"/>
      <c r="D81" s="182"/>
      <c r="E81" s="182"/>
      <c r="F81" s="183"/>
      <c r="G81" s="181"/>
      <c r="H81" s="182"/>
      <c r="I81" s="182"/>
      <c r="J81" s="183"/>
      <c r="K81" s="181"/>
      <c r="L81" s="182"/>
      <c r="M81" s="182"/>
      <c r="N81" s="183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5" t="e">
        <f>SUM(Q81/O81)</f>
        <v>#DIV/0!</v>
      </c>
      <c r="V81" s="67"/>
      <c r="W81" s="180"/>
      <c r="X81" s="180"/>
      <c r="Y81" s="68"/>
      <c r="Z81" s="68"/>
      <c r="AA81" s="68"/>
      <c r="AB81" s="68"/>
      <c r="AC81" s="180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204</v>
      </c>
      <c r="P82" s="29">
        <f t="shared" si="26"/>
        <v>75</v>
      </c>
      <c r="Q82" s="29">
        <f t="shared" si="26"/>
        <v>55</v>
      </c>
      <c r="R82" s="29">
        <f t="shared" si="26"/>
        <v>86</v>
      </c>
      <c r="S82" s="69">
        <f>AVERAGE(P82/O82)</f>
        <v>0.36764705882352944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204</v>
      </c>
      <c r="D83" s="29">
        <f>SUM(P55,D82)</f>
        <v>75</v>
      </c>
      <c r="E83" s="29">
        <f>SUM(Q55,E82)</f>
        <v>55</v>
      </c>
      <c r="F83" s="29">
        <f>SUM(R55,F82)</f>
        <v>86</v>
      </c>
      <c r="G83" s="29">
        <f t="shared" ref="G83:M83" si="27">SUM(C83,G82)</f>
        <v>204</v>
      </c>
      <c r="H83" s="29">
        <f t="shared" si="27"/>
        <v>75</v>
      </c>
      <c r="I83" s="29">
        <f t="shared" si="27"/>
        <v>55</v>
      </c>
      <c r="J83" s="29">
        <f>SUM(F83,J82)</f>
        <v>86</v>
      </c>
      <c r="K83" s="29">
        <f t="shared" si="27"/>
        <v>204</v>
      </c>
      <c r="L83" s="29">
        <f t="shared" si="27"/>
        <v>75</v>
      </c>
      <c r="M83" s="29">
        <f t="shared" si="27"/>
        <v>55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0.49664429530201337</v>
      </c>
      <c r="V84" s="201" t="s">
        <v>25</v>
      </c>
      <c r="W84" s="202"/>
      <c r="X84" s="203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2.7209302325581395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8</v>
      </c>
      <c r="E86" s="73" t="s">
        <v>32</v>
      </c>
      <c r="V86" s="77" t="s">
        <v>29</v>
      </c>
      <c r="W86" s="61" t="s">
        <v>98</v>
      </c>
      <c r="X86" s="79">
        <v>0.73039215686274517</v>
      </c>
      <c r="Y86" s="62" t="s">
        <v>114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67" t="e">
        <v>#DIV/0!</v>
      </c>
      <c r="Y87" s="62" t="s">
        <v>165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7" t="e">
        <v>#DIV/0!</v>
      </c>
      <c r="Y88" s="62" t="s">
        <v>165</v>
      </c>
    </row>
    <row r="89" spans="1:29" x14ac:dyDescent="0.2">
      <c r="V89" s="80" t="s">
        <v>29</v>
      </c>
      <c r="W89" s="81">
        <v>0</v>
      </c>
      <c r="X89" s="82" t="e">
        <v>#DIV/0!</v>
      </c>
      <c r="Y89" s="180" t="s">
        <v>165</v>
      </c>
    </row>
  </sheetData>
  <sheetProtection sheet="1" objects="1" scenarios="1"/>
  <sortState ref="T30:T44">
    <sortCondition ref="T30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78" priority="5" stopIfTrue="1" operator="equal">
      <formula>$Y$79</formula>
    </cfRule>
  </conditionalFormatting>
  <conditionalFormatting sqref="AA59:AB74 AA77:AB77">
    <cfRule type="cellIs" dxfId="77" priority="6" stopIfTrue="1" operator="equal">
      <formula>$AA$79</formula>
    </cfRule>
  </conditionalFormatting>
  <conditionalFormatting sqref="Y75:Z75">
    <cfRule type="cellIs" dxfId="76" priority="3" stopIfTrue="1" operator="equal">
      <formula>$Y$79</formula>
    </cfRule>
  </conditionalFormatting>
  <conditionalFormatting sqref="AA75:AB75">
    <cfRule type="cellIs" dxfId="75" priority="4" stopIfTrue="1" operator="equal">
      <formula>$AA$79</formula>
    </cfRule>
  </conditionalFormatting>
  <conditionalFormatting sqref="Y76:Z76">
    <cfRule type="cellIs" dxfId="74" priority="1" stopIfTrue="1" operator="equal">
      <formula>$Y$79</formula>
    </cfRule>
  </conditionalFormatting>
  <conditionalFormatting sqref="AA76:AB76">
    <cfRule type="cellIs" dxfId="73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1" max="1" width="9.140625" style="151"/>
    <col min="2" max="2" width="18.140625" style="151" customWidth="1"/>
    <col min="3" max="18" width="5.28515625" style="151" customWidth="1"/>
    <col min="19" max="19" width="18" style="151" customWidth="1"/>
    <col min="20" max="21" width="9.140625" style="151"/>
    <col min="22" max="22" width="20.5703125" style="151" customWidth="1"/>
    <col min="23" max="24" width="9.28515625" style="151" bestFit="1" customWidth="1"/>
    <col min="25" max="25" width="9.42578125" style="151" bestFit="1" customWidth="1"/>
    <col min="26" max="26" width="9.140625" style="151"/>
    <col min="27" max="27" width="12.140625" style="151" customWidth="1"/>
    <col min="28" max="28" width="9.140625" style="151"/>
    <col min="29" max="29" width="9.28515625" style="151" bestFit="1" customWidth="1"/>
    <col min="30" max="16384" width="9.140625" style="151"/>
  </cols>
  <sheetData>
    <row r="1" spans="1:19" ht="13.5" thickBot="1" x14ac:dyDescent="0.25">
      <c r="A1" s="1" t="s">
        <v>0</v>
      </c>
      <c r="B1" s="2" t="s">
        <v>1</v>
      </c>
      <c r="C1" s="198" t="s">
        <v>142</v>
      </c>
      <c r="D1" s="199"/>
      <c r="E1" s="200"/>
      <c r="F1" s="4">
        <v>15</v>
      </c>
      <c r="G1" s="198" t="s">
        <v>124</v>
      </c>
      <c r="H1" s="199"/>
      <c r="I1" s="200"/>
      <c r="J1" s="4">
        <v>6</v>
      </c>
      <c r="K1" s="198" t="s">
        <v>123</v>
      </c>
      <c r="L1" s="199"/>
      <c r="M1" s="200"/>
      <c r="N1" s="4">
        <v>4</v>
      </c>
      <c r="O1" s="205" t="s">
        <v>218</v>
      </c>
      <c r="P1" s="199"/>
      <c r="Q1" s="200"/>
      <c r="R1" s="5">
        <v>2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17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133</v>
      </c>
      <c r="B3" s="86" t="s">
        <v>361</v>
      </c>
      <c r="C3" s="12">
        <v>4</v>
      </c>
      <c r="D3" s="150">
        <v>1</v>
      </c>
      <c r="E3" s="150">
        <v>2</v>
      </c>
      <c r="F3" s="14">
        <v>5</v>
      </c>
      <c r="G3" s="12">
        <v>4</v>
      </c>
      <c r="H3" s="150">
        <v>2</v>
      </c>
      <c r="I3" s="150">
        <v>1</v>
      </c>
      <c r="J3" s="14">
        <v>11</v>
      </c>
      <c r="K3" s="12">
        <v>4</v>
      </c>
      <c r="L3" s="150">
        <v>4</v>
      </c>
      <c r="M3" s="150">
        <v>0</v>
      </c>
      <c r="N3" s="14">
        <v>1</v>
      </c>
      <c r="O3" s="12">
        <v>4</v>
      </c>
      <c r="P3" s="150">
        <v>3</v>
      </c>
      <c r="Q3" s="150">
        <v>0</v>
      </c>
      <c r="R3" s="14">
        <v>5</v>
      </c>
      <c r="S3" s="17"/>
    </row>
    <row r="4" spans="1:19" x14ac:dyDescent="0.2">
      <c r="A4" s="83" t="s">
        <v>306</v>
      </c>
      <c r="B4" s="86" t="s">
        <v>337</v>
      </c>
      <c r="C4" s="12">
        <v>3</v>
      </c>
      <c r="D4" s="150">
        <v>0</v>
      </c>
      <c r="E4" s="150">
        <v>3</v>
      </c>
      <c r="F4" s="14">
        <v>2</v>
      </c>
      <c r="G4" s="127">
        <v>4</v>
      </c>
      <c r="H4" s="128">
        <v>0</v>
      </c>
      <c r="I4" s="128">
        <v>3</v>
      </c>
      <c r="J4" s="129">
        <v>1</v>
      </c>
      <c r="K4" s="127">
        <v>2</v>
      </c>
      <c r="L4" s="128">
        <v>1</v>
      </c>
      <c r="M4" s="128">
        <v>1</v>
      </c>
      <c r="N4" s="129">
        <v>1</v>
      </c>
      <c r="O4" s="12">
        <v>4</v>
      </c>
      <c r="P4" s="150">
        <v>1</v>
      </c>
      <c r="Q4" s="150">
        <v>3</v>
      </c>
      <c r="R4" s="14">
        <v>1</v>
      </c>
      <c r="S4" s="17"/>
    </row>
    <row r="5" spans="1:19" x14ac:dyDescent="0.2">
      <c r="A5" s="83" t="s">
        <v>229</v>
      </c>
      <c r="B5" s="86" t="s">
        <v>307</v>
      </c>
      <c r="C5" s="12">
        <v>3</v>
      </c>
      <c r="D5" s="150">
        <v>0</v>
      </c>
      <c r="E5" s="150">
        <v>1</v>
      </c>
      <c r="F5" s="14">
        <v>0</v>
      </c>
      <c r="G5" s="127"/>
      <c r="H5" s="128"/>
      <c r="I5" s="128"/>
      <c r="J5" s="129"/>
      <c r="K5" s="127">
        <v>3</v>
      </c>
      <c r="L5" s="128">
        <v>1</v>
      </c>
      <c r="M5" s="128">
        <v>2</v>
      </c>
      <c r="N5" s="129">
        <v>1</v>
      </c>
      <c r="O5" s="12">
        <v>4</v>
      </c>
      <c r="P5" s="150">
        <v>0</v>
      </c>
      <c r="Q5" s="150">
        <v>3</v>
      </c>
      <c r="R5" s="14">
        <v>2</v>
      </c>
      <c r="S5" s="17"/>
    </row>
    <row r="6" spans="1:19" x14ac:dyDescent="0.2">
      <c r="A6" s="83" t="s">
        <v>251</v>
      </c>
      <c r="B6" s="86" t="s">
        <v>203</v>
      </c>
      <c r="C6" s="12">
        <v>3</v>
      </c>
      <c r="D6" s="150">
        <v>0</v>
      </c>
      <c r="E6" s="150">
        <v>2</v>
      </c>
      <c r="F6" s="14">
        <v>0</v>
      </c>
      <c r="G6" s="127"/>
      <c r="H6" s="128"/>
      <c r="I6" s="128"/>
      <c r="J6" s="129"/>
      <c r="K6" s="127">
        <v>4</v>
      </c>
      <c r="L6" s="128">
        <v>0</v>
      </c>
      <c r="M6" s="128">
        <v>3</v>
      </c>
      <c r="N6" s="129">
        <v>3</v>
      </c>
      <c r="O6" s="12">
        <v>3</v>
      </c>
      <c r="P6" s="150">
        <v>2</v>
      </c>
      <c r="Q6" s="150">
        <v>1</v>
      </c>
      <c r="R6" s="14">
        <v>0</v>
      </c>
      <c r="S6" s="17" t="s">
        <v>8</v>
      </c>
    </row>
    <row r="7" spans="1:19" x14ac:dyDescent="0.2">
      <c r="A7" s="83" t="s">
        <v>230</v>
      </c>
      <c r="B7" s="86" t="s">
        <v>204</v>
      </c>
      <c r="C7" s="12">
        <v>3</v>
      </c>
      <c r="D7" s="150">
        <v>0</v>
      </c>
      <c r="E7" s="150">
        <v>3</v>
      </c>
      <c r="F7" s="14">
        <v>0</v>
      </c>
      <c r="G7" s="127">
        <v>3</v>
      </c>
      <c r="H7" s="128">
        <v>0</v>
      </c>
      <c r="I7" s="128">
        <v>2</v>
      </c>
      <c r="J7" s="129">
        <v>0</v>
      </c>
      <c r="K7" s="127">
        <v>2</v>
      </c>
      <c r="L7" s="128">
        <v>0</v>
      </c>
      <c r="M7" s="128">
        <v>0</v>
      </c>
      <c r="N7" s="129">
        <v>1</v>
      </c>
      <c r="O7" s="12"/>
      <c r="P7" s="150"/>
      <c r="Q7" s="150"/>
      <c r="R7" s="14"/>
      <c r="S7" s="17"/>
    </row>
    <row r="8" spans="1:19" x14ac:dyDescent="0.2">
      <c r="A8" s="83" t="s">
        <v>308</v>
      </c>
      <c r="B8" s="86" t="s">
        <v>362</v>
      </c>
      <c r="C8" s="12">
        <v>3</v>
      </c>
      <c r="D8" s="150">
        <v>0</v>
      </c>
      <c r="E8" s="150">
        <v>3</v>
      </c>
      <c r="F8" s="14">
        <v>0</v>
      </c>
      <c r="G8" s="127">
        <v>3</v>
      </c>
      <c r="H8" s="128">
        <v>0</v>
      </c>
      <c r="I8" s="128">
        <v>3</v>
      </c>
      <c r="J8" s="129">
        <v>0</v>
      </c>
      <c r="K8" s="127">
        <v>2</v>
      </c>
      <c r="L8" s="128">
        <v>0</v>
      </c>
      <c r="M8" s="128">
        <v>2</v>
      </c>
      <c r="N8" s="129">
        <v>0</v>
      </c>
      <c r="O8" s="12">
        <v>3</v>
      </c>
      <c r="P8" s="150">
        <v>0</v>
      </c>
      <c r="Q8" s="150">
        <v>2</v>
      </c>
      <c r="R8" s="14">
        <v>1</v>
      </c>
      <c r="S8" s="17"/>
    </row>
    <row r="9" spans="1:19" x14ac:dyDescent="0.2">
      <c r="A9" s="83" t="s">
        <v>138</v>
      </c>
      <c r="B9" s="86" t="s">
        <v>309</v>
      </c>
      <c r="C9" s="12"/>
      <c r="D9" s="150"/>
      <c r="E9" s="150"/>
      <c r="F9" s="14"/>
      <c r="G9" s="127">
        <v>4</v>
      </c>
      <c r="H9" s="128">
        <v>1</v>
      </c>
      <c r="I9" s="128">
        <v>3</v>
      </c>
      <c r="J9" s="129">
        <v>0</v>
      </c>
      <c r="K9" s="127">
        <v>3</v>
      </c>
      <c r="L9" s="128">
        <v>0</v>
      </c>
      <c r="M9" s="128">
        <v>2</v>
      </c>
      <c r="N9" s="129">
        <v>0</v>
      </c>
      <c r="O9" s="12">
        <v>4</v>
      </c>
      <c r="P9" s="150">
        <v>1</v>
      </c>
      <c r="Q9" s="150">
        <v>1</v>
      </c>
      <c r="R9" s="14">
        <v>1</v>
      </c>
      <c r="S9" s="17"/>
    </row>
    <row r="10" spans="1:19" x14ac:dyDescent="0.2">
      <c r="A10" s="83" t="s">
        <v>193</v>
      </c>
      <c r="B10" s="86" t="s">
        <v>360</v>
      </c>
      <c r="C10" s="12"/>
      <c r="D10" s="150"/>
      <c r="E10" s="150"/>
      <c r="F10" s="14"/>
      <c r="G10" s="127">
        <v>3</v>
      </c>
      <c r="H10" s="128">
        <v>0</v>
      </c>
      <c r="I10" s="128">
        <v>3</v>
      </c>
      <c r="J10" s="129">
        <v>1</v>
      </c>
      <c r="K10" s="127">
        <v>2</v>
      </c>
      <c r="L10" s="128">
        <v>0</v>
      </c>
      <c r="M10" s="128">
        <v>1</v>
      </c>
      <c r="N10" s="129">
        <v>0</v>
      </c>
      <c r="O10" s="12"/>
      <c r="P10" s="150"/>
      <c r="Q10" s="150"/>
      <c r="R10" s="14"/>
      <c r="S10" s="17"/>
    </row>
    <row r="11" spans="1:19" x14ac:dyDescent="0.2">
      <c r="A11" s="83" t="s">
        <v>268</v>
      </c>
      <c r="B11" s="86" t="s">
        <v>310</v>
      </c>
      <c r="C11" s="12"/>
      <c r="D11" s="150"/>
      <c r="E11" s="150"/>
      <c r="F11" s="14"/>
      <c r="G11" s="127"/>
      <c r="H11" s="128"/>
      <c r="I11" s="128"/>
      <c r="J11" s="129"/>
      <c r="K11" s="127">
        <v>2</v>
      </c>
      <c r="L11" s="128">
        <v>0</v>
      </c>
      <c r="M11" s="128">
        <v>2</v>
      </c>
      <c r="N11" s="129">
        <v>0</v>
      </c>
      <c r="O11" s="15"/>
      <c r="P11" s="150"/>
      <c r="Q11" s="150"/>
      <c r="R11" s="16"/>
      <c r="S11" s="17"/>
    </row>
    <row r="12" spans="1:19" x14ac:dyDescent="0.2">
      <c r="A12" s="83"/>
      <c r="B12" s="86"/>
      <c r="C12" s="12"/>
      <c r="D12" s="150"/>
      <c r="E12" s="150"/>
      <c r="F12" s="14"/>
      <c r="G12" s="127"/>
      <c r="H12" s="128"/>
      <c r="I12" s="128"/>
      <c r="J12" s="129"/>
      <c r="K12" s="127"/>
      <c r="L12" s="128"/>
      <c r="M12" s="128"/>
      <c r="N12" s="129"/>
      <c r="O12" s="15"/>
      <c r="P12" s="150"/>
      <c r="Q12" s="150"/>
      <c r="R12" s="16"/>
      <c r="S12" s="17"/>
    </row>
    <row r="13" spans="1:19" x14ac:dyDescent="0.2">
      <c r="A13" s="83"/>
      <c r="B13" s="86"/>
      <c r="C13" s="12"/>
      <c r="D13" s="150"/>
      <c r="E13" s="150"/>
      <c r="F13" s="14"/>
      <c r="G13" s="127"/>
      <c r="H13" s="128"/>
      <c r="I13" s="128"/>
      <c r="J13" s="129"/>
      <c r="K13" s="127"/>
      <c r="L13" s="128"/>
      <c r="M13" s="128"/>
      <c r="N13" s="129"/>
      <c r="O13" s="15"/>
      <c r="P13" s="150"/>
      <c r="Q13" s="150"/>
      <c r="R13" s="16"/>
      <c r="S13" s="17"/>
    </row>
    <row r="14" spans="1:19" x14ac:dyDescent="0.2">
      <c r="A14" s="83"/>
      <c r="B14" s="86"/>
      <c r="C14" s="12"/>
      <c r="D14" s="150"/>
      <c r="E14" s="150"/>
      <c r="F14" s="14"/>
      <c r="G14" s="12"/>
      <c r="H14" s="150"/>
      <c r="I14" s="150"/>
      <c r="J14" s="14"/>
      <c r="K14" s="12"/>
      <c r="L14" s="150"/>
      <c r="M14" s="150"/>
      <c r="N14" s="14"/>
      <c r="O14" s="15"/>
      <c r="P14" s="150"/>
      <c r="Q14" s="150"/>
      <c r="R14" s="16"/>
      <c r="S14" s="17"/>
    </row>
    <row r="15" spans="1:19" x14ac:dyDescent="0.2">
      <c r="A15" s="83"/>
      <c r="B15" s="86"/>
      <c r="C15" s="12"/>
      <c r="D15" s="150"/>
      <c r="E15" s="150"/>
      <c r="F15" s="14"/>
      <c r="G15" s="12"/>
      <c r="H15" s="150"/>
      <c r="I15" s="150"/>
      <c r="J15" s="14"/>
      <c r="K15" s="12"/>
      <c r="L15" s="150"/>
      <c r="M15" s="150"/>
      <c r="N15" s="14"/>
      <c r="O15" s="15"/>
      <c r="P15" s="150"/>
      <c r="Q15" s="150"/>
      <c r="R15" s="16"/>
      <c r="S15" s="17"/>
    </row>
    <row r="16" spans="1:19" x14ac:dyDescent="0.2">
      <c r="A16" s="83"/>
      <c r="B16" s="86"/>
      <c r="C16" s="12"/>
      <c r="D16" s="150"/>
      <c r="E16" s="150"/>
      <c r="F16" s="14"/>
      <c r="G16" s="12"/>
      <c r="H16" s="150"/>
      <c r="I16" s="150"/>
      <c r="J16" s="14"/>
      <c r="K16" s="12"/>
      <c r="L16" s="150"/>
      <c r="M16" s="150"/>
      <c r="N16" s="14"/>
      <c r="O16" s="15"/>
      <c r="P16" s="150"/>
      <c r="Q16" s="150"/>
      <c r="R16" s="16"/>
      <c r="S16" s="17" t="s">
        <v>8</v>
      </c>
    </row>
    <row r="17" spans="1:24" x14ac:dyDescent="0.2">
      <c r="A17" s="83"/>
      <c r="B17" s="86"/>
      <c r="C17" s="12"/>
      <c r="D17" s="150"/>
      <c r="E17" s="150"/>
      <c r="F17" s="14"/>
      <c r="G17" s="12"/>
      <c r="H17" s="150"/>
      <c r="I17" s="150"/>
      <c r="J17" s="14"/>
      <c r="K17" s="12"/>
      <c r="L17" s="150"/>
      <c r="M17" s="150"/>
      <c r="N17" s="14"/>
      <c r="O17" s="15"/>
      <c r="P17" s="150"/>
      <c r="Q17" s="150"/>
      <c r="R17" s="14"/>
      <c r="S17" s="17"/>
    </row>
    <row r="18" spans="1:24" x14ac:dyDescent="0.2">
      <c r="A18" s="83"/>
      <c r="B18" s="86"/>
      <c r="C18" s="12"/>
      <c r="D18" s="150"/>
      <c r="E18" s="150"/>
      <c r="F18" s="14"/>
      <c r="G18" s="12"/>
      <c r="H18" s="150"/>
      <c r="I18" s="150"/>
      <c r="J18" s="14"/>
      <c r="K18" s="12"/>
      <c r="L18" s="150"/>
      <c r="M18" s="150"/>
      <c r="N18" s="14"/>
      <c r="O18" s="15"/>
      <c r="P18" s="150"/>
      <c r="Q18" s="150"/>
      <c r="R18" s="14"/>
      <c r="S18" s="17"/>
    </row>
    <row r="19" spans="1:24" x14ac:dyDescent="0.2">
      <c r="A19" s="83"/>
      <c r="B19" s="86"/>
      <c r="C19" s="12"/>
      <c r="D19" s="150"/>
      <c r="E19" s="150"/>
      <c r="F19" s="14"/>
      <c r="G19" s="12"/>
      <c r="H19" s="150"/>
      <c r="I19" s="150"/>
      <c r="J19" s="14"/>
      <c r="K19" s="12"/>
      <c r="L19" s="150"/>
      <c r="M19" s="150"/>
      <c r="N19" s="14"/>
      <c r="O19" s="15"/>
      <c r="P19" s="150"/>
      <c r="Q19" s="150"/>
      <c r="R19" s="14"/>
      <c r="S19" s="17"/>
    </row>
    <row r="20" spans="1:24" x14ac:dyDescent="0.2">
      <c r="A20" s="83"/>
      <c r="B20" s="86"/>
      <c r="C20" s="12"/>
      <c r="D20" s="150"/>
      <c r="E20" s="150"/>
      <c r="F20" s="14"/>
      <c r="G20" s="12"/>
      <c r="H20" s="150"/>
      <c r="I20" s="150"/>
      <c r="J20" s="14"/>
      <c r="K20" s="12"/>
      <c r="L20" s="150"/>
      <c r="M20" s="150"/>
      <c r="N20" s="14"/>
      <c r="O20" s="15"/>
      <c r="P20" s="150"/>
      <c r="Q20" s="150"/>
      <c r="R20" s="14"/>
      <c r="S20" s="17"/>
    </row>
    <row r="21" spans="1:24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56"/>
      <c r="P21" s="117"/>
      <c r="Q21" s="117"/>
      <c r="R21" s="119"/>
      <c r="S21" s="17"/>
    </row>
    <row r="22" spans="1:24" x14ac:dyDescent="0.2">
      <c r="A22" s="18" t="s">
        <v>9</v>
      </c>
      <c r="B22" s="173" t="s">
        <v>311</v>
      </c>
      <c r="C22" s="20">
        <v>19</v>
      </c>
      <c r="D22" s="21">
        <v>1</v>
      </c>
      <c r="E22" s="21">
        <v>14</v>
      </c>
      <c r="F22" s="22">
        <v>7</v>
      </c>
      <c r="G22" s="20">
        <v>21</v>
      </c>
      <c r="H22" s="21">
        <v>3</v>
      </c>
      <c r="I22" s="21">
        <v>15</v>
      </c>
      <c r="J22" s="22">
        <v>13</v>
      </c>
      <c r="K22" s="20">
        <v>24</v>
      </c>
      <c r="L22" s="21">
        <v>6</v>
      </c>
      <c r="M22" s="21">
        <v>13</v>
      </c>
      <c r="N22" s="22">
        <v>7</v>
      </c>
      <c r="O22" s="20">
        <v>22</v>
      </c>
      <c r="P22" s="21">
        <v>7</v>
      </c>
      <c r="Q22" s="21">
        <v>10</v>
      </c>
      <c r="R22" s="23">
        <v>10</v>
      </c>
      <c r="S22" s="24"/>
    </row>
    <row r="23" spans="1:24" x14ac:dyDescent="0.2">
      <c r="A23" s="18"/>
      <c r="B23" s="174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6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19</v>
      </c>
      <c r="D26" s="29">
        <f t="shared" si="0"/>
        <v>1</v>
      </c>
      <c r="E26" s="29">
        <f t="shared" si="0"/>
        <v>14</v>
      </c>
      <c r="F26" s="29">
        <f t="shared" si="0"/>
        <v>7</v>
      </c>
      <c r="G26" s="29">
        <f t="shared" si="0"/>
        <v>21</v>
      </c>
      <c r="H26" s="29">
        <f t="shared" si="0"/>
        <v>3</v>
      </c>
      <c r="I26" s="29">
        <f t="shared" si="0"/>
        <v>15</v>
      </c>
      <c r="J26" s="29">
        <f t="shared" si="0"/>
        <v>13</v>
      </c>
      <c r="K26" s="29">
        <f t="shared" si="0"/>
        <v>24</v>
      </c>
      <c r="L26" s="29">
        <f t="shared" si="0"/>
        <v>6</v>
      </c>
      <c r="M26" s="29">
        <f t="shared" si="0"/>
        <v>13</v>
      </c>
      <c r="N26" s="29">
        <f t="shared" si="0"/>
        <v>7</v>
      </c>
      <c r="O26" s="29">
        <f t="shared" si="0"/>
        <v>22</v>
      </c>
      <c r="P26" s="29">
        <f t="shared" si="0"/>
        <v>7</v>
      </c>
      <c r="Q26" s="29">
        <f t="shared" si="0"/>
        <v>10</v>
      </c>
      <c r="R26" s="29">
        <f t="shared" si="0"/>
        <v>10</v>
      </c>
      <c r="S26" s="24"/>
    </row>
    <row r="27" spans="1:24" ht="13.5" thickBot="1" x14ac:dyDescent="0.25">
      <c r="A27" s="18"/>
      <c r="B27" s="28" t="s">
        <v>11</v>
      </c>
      <c r="C27" s="30">
        <f>C26</f>
        <v>19</v>
      </c>
      <c r="D27" s="30">
        <f>D26</f>
        <v>1</v>
      </c>
      <c r="E27" s="30">
        <f>E26</f>
        <v>14</v>
      </c>
      <c r="F27" s="30">
        <f>F26</f>
        <v>7</v>
      </c>
      <c r="G27" s="30">
        <f t="shared" ref="G27:R27" si="1">SUM(C27,G26)</f>
        <v>40</v>
      </c>
      <c r="H27" s="30">
        <f t="shared" si="1"/>
        <v>4</v>
      </c>
      <c r="I27" s="30">
        <f t="shared" si="1"/>
        <v>29</v>
      </c>
      <c r="J27" s="30">
        <f t="shared" si="1"/>
        <v>20</v>
      </c>
      <c r="K27" s="30">
        <f t="shared" si="1"/>
        <v>64</v>
      </c>
      <c r="L27" s="30">
        <f t="shared" si="1"/>
        <v>10</v>
      </c>
      <c r="M27" s="30">
        <f t="shared" si="1"/>
        <v>42</v>
      </c>
      <c r="N27" s="30">
        <f t="shared" si="1"/>
        <v>27</v>
      </c>
      <c r="O27" s="31">
        <f t="shared" si="1"/>
        <v>86</v>
      </c>
      <c r="P27" s="30">
        <f t="shared" si="1"/>
        <v>17</v>
      </c>
      <c r="Q27" s="30">
        <f t="shared" si="1"/>
        <v>52</v>
      </c>
      <c r="R27" s="32">
        <f t="shared" si="1"/>
        <v>37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8" t="s">
        <v>81</v>
      </c>
      <c r="D29" s="199"/>
      <c r="E29" s="200"/>
      <c r="F29" s="4">
        <v>8</v>
      </c>
      <c r="G29" s="198" t="s">
        <v>44</v>
      </c>
      <c r="H29" s="199"/>
      <c r="I29" s="200"/>
      <c r="J29" s="4">
        <v>8</v>
      </c>
      <c r="K29" s="198" t="s">
        <v>123</v>
      </c>
      <c r="L29" s="199"/>
      <c r="M29" s="200"/>
      <c r="N29" s="4">
        <v>2</v>
      </c>
      <c r="O29" s="205" t="s">
        <v>166</v>
      </c>
      <c r="P29" s="199"/>
      <c r="Q29" s="200"/>
      <c r="R29" s="5">
        <v>2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78" t="s">
        <v>4</v>
      </c>
      <c r="P30" s="8" t="s">
        <v>5</v>
      </c>
      <c r="Q30" s="8" t="s">
        <v>6</v>
      </c>
      <c r="R30" s="177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21</v>
      </c>
      <c r="B31" s="86" t="str">
        <f t="shared" si="2"/>
        <v>Tim Chapell</v>
      </c>
      <c r="C31" s="12">
        <v>4</v>
      </c>
      <c r="D31" s="150">
        <v>2</v>
      </c>
      <c r="E31" s="150">
        <v>0</v>
      </c>
      <c r="F31" s="14">
        <v>11</v>
      </c>
      <c r="G31" s="12">
        <v>5</v>
      </c>
      <c r="H31" s="150">
        <v>3</v>
      </c>
      <c r="I31" s="150">
        <v>0</v>
      </c>
      <c r="J31" s="14">
        <v>4</v>
      </c>
      <c r="K31" s="12">
        <v>4</v>
      </c>
      <c r="L31" s="150">
        <v>3</v>
      </c>
      <c r="M31" s="150">
        <v>0</v>
      </c>
      <c r="N31" s="14">
        <v>11</v>
      </c>
      <c r="O31" s="15">
        <v>4</v>
      </c>
      <c r="P31" s="150">
        <v>3</v>
      </c>
      <c r="Q31" s="150">
        <v>0</v>
      </c>
      <c r="R31" s="16">
        <v>4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00</v>
      </c>
      <c r="B32" s="86" t="str">
        <f t="shared" si="2"/>
        <v>Adrene Tamplin</v>
      </c>
      <c r="C32" s="12">
        <v>4</v>
      </c>
      <c r="D32" s="150">
        <v>1</v>
      </c>
      <c r="E32" s="150">
        <v>3</v>
      </c>
      <c r="F32" s="14">
        <v>3</v>
      </c>
      <c r="G32" s="12">
        <v>4</v>
      </c>
      <c r="H32" s="150">
        <v>2</v>
      </c>
      <c r="I32" s="150">
        <v>2</v>
      </c>
      <c r="J32" s="14">
        <v>0</v>
      </c>
      <c r="K32" s="12">
        <v>3</v>
      </c>
      <c r="L32" s="150">
        <v>0</v>
      </c>
      <c r="M32" s="150">
        <v>3</v>
      </c>
      <c r="N32" s="14">
        <v>0</v>
      </c>
      <c r="O32" s="15">
        <v>1</v>
      </c>
      <c r="P32" s="150">
        <v>0</v>
      </c>
      <c r="Q32" s="150">
        <v>1</v>
      </c>
      <c r="R32" s="16">
        <v>0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10</v>
      </c>
      <c r="B33" s="86" t="str">
        <f t="shared" si="2"/>
        <v>Tracy Jackson</v>
      </c>
      <c r="C33" s="12">
        <v>4</v>
      </c>
      <c r="D33" s="150">
        <v>0</v>
      </c>
      <c r="E33" s="150">
        <v>2</v>
      </c>
      <c r="F33" s="14">
        <v>1</v>
      </c>
      <c r="G33" s="12">
        <v>4</v>
      </c>
      <c r="H33" s="150">
        <v>2</v>
      </c>
      <c r="I33" s="150">
        <v>2</v>
      </c>
      <c r="J33" s="14">
        <v>0</v>
      </c>
      <c r="K33" s="12">
        <v>2</v>
      </c>
      <c r="L33" s="150">
        <v>0</v>
      </c>
      <c r="M33" s="150">
        <v>2</v>
      </c>
      <c r="N33" s="14">
        <v>0</v>
      </c>
      <c r="O33" s="15">
        <v>4</v>
      </c>
      <c r="P33" s="150">
        <v>0</v>
      </c>
      <c r="Q33" s="150">
        <v>3</v>
      </c>
      <c r="R33" s="16">
        <v>1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32</v>
      </c>
      <c r="B34" s="86" t="str">
        <f t="shared" si="2"/>
        <v>Gregory McDuffie</v>
      </c>
      <c r="C34" s="12">
        <v>3</v>
      </c>
      <c r="D34" s="150">
        <v>0</v>
      </c>
      <c r="E34" s="150">
        <v>1</v>
      </c>
      <c r="F34" s="14">
        <v>1</v>
      </c>
      <c r="G34" s="12">
        <v>2</v>
      </c>
      <c r="H34" s="150">
        <v>0</v>
      </c>
      <c r="I34" s="150">
        <v>1</v>
      </c>
      <c r="J34" s="14">
        <v>0</v>
      </c>
      <c r="K34" s="12">
        <v>3</v>
      </c>
      <c r="L34" s="150">
        <v>0</v>
      </c>
      <c r="M34" s="150">
        <v>2</v>
      </c>
      <c r="N34" s="14">
        <v>0</v>
      </c>
      <c r="O34" s="15">
        <v>3</v>
      </c>
      <c r="P34" s="150">
        <v>0</v>
      </c>
      <c r="Q34" s="150">
        <v>2</v>
      </c>
      <c r="R34" s="1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24</v>
      </c>
      <c r="B35" s="86" t="str">
        <f t="shared" si="2"/>
        <v>William Miles</v>
      </c>
      <c r="C35" s="12">
        <v>3</v>
      </c>
      <c r="D35" s="150">
        <v>0</v>
      </c>
      <c r="E35" s="150">
        <v>1</v>
      </c>
      <c r="F35" s="14">
        <v>0</v>
      </c>
      <c r="G35" s="12">
        <v>3</v>
      </c>
      <c r="H35" s="150">
        <v>0</v>
      </c>
      <c r="I35" s="150">
        <v>1</v>
      </c>
      <c r="J35" s="14">
        <v>0</v>
      </c>
      <c r="K35" s="12"/>
      <c r="L35" s="150"/>
      <c r="M35" s="150"/>
      <c r="N35" s="14"/>
      <c r="O35" s="15">
        <v>0</v>
      </c>
      <c r="P35" s="150">
        <v>0</v>
      </c>
      <c r="Q35" s="150">
        <v>0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58</v>
      </c>
      <c r="B36" s="86" t="str">
        <f t="shared" si="2"/>
        <v>Joe McNeil</v>
      </c>
      <c r="C36" s="12"/>
      <c r="D36" s="150"/>
      <c r="E36" s="150"/>
      <c r="F36" s="14"/>
      <c r="G36" s="12">
        <v>4</v>
      </c>
      <c r="H36" s="150">
        <v>0</v>
      </c>
      <c r="I36" s="150">
        <v>3</v>
      </c>
      <c r="J36" s="14">
        <v>1</v>
      </c>
      <c r="K36" s="12">
        <v>3</v>
      </c>
      <c r="L36" s="150">
        <v>0</v>
      </c>
      <c r="M36" s="150">
        <v>3</v>
      </c>
      <c r="N36" s="14">
        <v>1</v>
      </c>
      <c r="O36" s="15">
        <v>4</v>
      </c>
      <c r="P36" s="150">
        <v>0</v>
      </c>
      <c r="Q36" s="150">
        <v>2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25</v>
      </c>
      <c r="B37" s="86" t="str">
        <f t="shared" si="2"/>
        <v>Antonio Williams</v>
      </c>
      <c r="C37" s="12">
        <v>2</v>
      </c>
      <c r="D37" s="150">
        <v>0</v>
      </c>
      <c r="E37" s="150">
        <v>1</v>
      </c>
      <c r="F37" s="14">
        <v>0</v>
      </c>
      <c r="G37" s="12">
        <v>1</v>
      </c>
      <c r="H37" s="150">
        <v>0</v>
      </c>
      <c r="I37" s="150">
        <v>1</v>
      </c>
      <c r="J37" s="14">
        <v>0</v>
      </c>
      <c r="K37" s="12">
        <v>2</v>
      </c>
      <c r="L37" s="150">
        <v>0</v>
      </c>
      <c r="M37" s="150">
        <v>0</v>
      </c>
      <c r="N37" s="14">
        <v>0</v>
      </c>
      <c r="O37" s="15">
        <v>1</v>
      </c>
      <c r="P37" s="150">
        <v>0</v>
      </c>
      <c r="Q37" s="150">
        <v>1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42</v>
      </c>
      <c r="B38" s="86" t="str">
        <f t="shared" si="2"/>
        <v>Lequinton Barner</v>
      </c>
      <c r="C38" s="12">
        <v>1</v>
      </c>
      <c r="D38" s="150">
        <v>0</v>
      </c>
      <c r="E38" s="150">
        <v>0</v>
      </c>
      <c r="F38" s="14">
        <v>0</v>
      </c>
      <c r="G38" s="12">
        <v>2</v>
      </c>
      <c r="H38" s="150">
        <v>0</v>
      </c>
      <c r="I38" s="150">
        <v>2</v>
      </c>
      <c r="J38" s="14">
        <v>0</v>
      </c>
      <c r="K38" s="12">
        <v>1</v>
      </c>
      <c r="L38" s="150">
        <v>0</v>
      </c>
      <c r="M38" s="150">
        <v>1</v>
      </c>
      <c r="N38" s="14">
        <v>0</v>
      </c>
      <c r="O38" s="15">
        <v>2</v>
      </c>
      <c r="P38" s="150">
        <v>0</v>
      </c>
      <c r="Q38" s="150">
        <v>2</v>
      </c>
      <c r="R38" s="16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19</v>
      </c>
      <c r="B39" s="86" t="str">
        <f t="shared" si="2"/>
        <v>Kevin Roberts</v>
      </c>
      <c r="C39" s="12"/>
      <c r="D39" s="150"/>
      <c r="E39" s="150"/>
      <c r="F39" s="14"/>
      <c r="G39" s="12"/>
      <c r="H39" s="150"/>
      <c r="I39" s="150"/>
      <c r="J39" s="14"/>
      <c r="K39" s="12">
        <v>1</v>
      </c>
      <c r="L39" s="150">
        <v>0</v>
      </c>
      <c r="M39" s="150">
        <v>1</v>
      </c>
      <c r="N39" s="14">
        <v>0</v>
      </c>
      <c r="O39" s="15">
        <v>2</v>
      </c>
      <c r="P39" s="150">
        <v>0</v>
      </c>
      <c r="Q39" s="150">
        <v>2</v>
      </c>
      <c r="R39" s="16">
        <v>0</v>
      </c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50"/>
      <c r="E40" s="150"/>
      <c r="F40" s="14"/>
      <c r="G40" s="12"/>
      <c r="H40" s="150"/>
      <c r="I40" s="150"/>
      <c r="J40" s="14"/>
      <c r="K40" s="12"/>
      <c r="L40" s="150"/>
      <c r="M40" s="150"/>
      <c r="N40" s="14"/>
      <c r="O40" s="15"/>
      <c r="P40" s="150"/>
      <c r="Q40" s="150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50"/>
      <c r="E41" s="150"/>
      <c r="F41" s="14"/>
      <c r="G41" s="12"/>
      <c r="H41" s="150"/>
      <c r="I41" s="150"/>
      <c r="J41" s="14"/>
      <c r="K41" s="12"/>
      <c r="L41" s="150"/>
      <c r="M41" s="150"/>
      <c r="N41" s="14"/>
      <c r="O41" s="15"/>
      <c r="P41" s="150"/>
      <c r="Q41" s="150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50"/>
      <c r="E42" s="150"/>
      <c r="F42" s="14"/>
      <c r="G42" s="12"/>
      <c r="H42" s="150"/>
      <c r="I42" s="150"/>
      <c r="J42" s="14"/>
      <c r="K42" s="12"/>
      <c r="L42" s="150"/>
      <c r="M42" s="150"/>
      <c r="N42" s="14"/>
      <c r="O42" s="15"/>
      <c r="P42" s="150"/>
      <c r="Q42" s="150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50"/>
      <c r="E43" s="150"/>
      <c r="F43" s="14"/>
      <c r="G43" s="12"/>
      <c r="H43" s="150"/>
      <c r="I43" s="150"/>
      <c r="J43" s="14"/>
      <c r="K43" s="12"/>
      <c r="L43" s="150"/>
      <c r="M43" s="150"/>
      <c r="N43" s="14"/>
      <c r="O43" s="15"/>
      <c r="P43" s="150"/>
      <c r="Q43" s="150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50"/>
      <c r="E44" s="150"/>
      <c r="F44" s="14"/>
      <c r="G44" s="12"/>
      <c r="H44" s="150"/>
      <c r="I44" s="150"/>
      <c r="J44" s="14"/>
      <c r="K44" s="12"/>
      <c r="L44" s="150"/>
      <c r="M44" s="150"/>
      <c r="N44" s="14"/>
      <c r="O44" s="15"/>
      <c r="P44" s="150"/>
      <c r="Q44" s="15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50"/>
      <c r="E45" s="150"/>
      <c r="F45" s="14"/>
      <c r="G45" s="12"/>
      <c r="H45" s="150"/>
      <c r="I45" s="150"/>
      <c r="J45" s="14"/>
      <c r="K45" s="12"/>
      <c r="L45" s="150"/>
      <c r="M45" s="150"/>
      <c r="N45" s="14"/>
      <c r="O45" s="15"/>
      <c r="P45" s="150"/>
      <c r="Q45" s="150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50"/>
      <c r="E46" s="150"/>
      <c r="F46" s="14"/>
      <c r="G46" s="12"/>
      <c r="H46" s="150"/>
      <c r="I46" s="150"/>
      <c r="J46" s="14"/>
      <c r="K46" s="12"/>
      <c r="L46" s="150"/>
      <c r="M46" s="150"/>
      <c r="N46" s="14"/>
      <c r="O46" s="15"/>
      <c r="P46" s="150"/>
      <c r="Q46" s="150"/>
      <c r="R46" s="14"/>
      <c r="S46" s="17"/>
      <c r="U46" s="43"/>
      <c r="V46" s="39"/>
      <c r="W46" s="39"/>
      <c r="X46" s="39"/>
    </row>
    <row r="47" spans="1:24" x14ac:dyDescent="0.2">
      <c r="A47" s="83">
        <f t="shared" si="2"/>
        <v>0</v>
      </c>
      <c r="B47" s="86">
        <f t="shared" si="2"/>
        <v>0</v>
      </c>
      <c r="C47" s="12"/>
      <c r="D47" s="150"/>
      <c r="E47" s="150"/>
      <c r="F47" s="14"/>
      <c r="G47" s="12"/>
      <c r="H47" s="150"/>
      <c r="I47" s="150"/>
      <c r="J47" s="14"/>
      <c r="K47" s="12"/>
      <c r="L47" s="150"/>
      <c r="M47" s="150"/>
      <c r="N47" s="14"/>
      <c r="O47" s="15"/>
      <c r="P47" s="150"/>
      <c r="Q47" s="150"/>
      <c r="R47" s="14"/>
      <c r="S47" s="17"/>
      <c r="U47" s="43"/>
      <c r="V47" s="39"/>
      <c r="W47" s="39"/>
      <c r="X47" s="39"/>
    </row>
    <row r="48" spans="1:24" x14ac:dyDescent="0.2">
      <c r="A48" s="83">
        <f t="shared" si="2"/>
        <v>0</v>
      </c>
      <c r="B48" s="86">
        <f t="shared" si="2"/>
        <v>0</v>
      </c>
      <c r="C48" s="12"/>
      <c r="D48" s="150"/>
      <c r="E48" s="150"/>
      <c r="F48" s="14"/>
      <c r="G48" s="12"/>
      <c r="H48" s="150"/>
      <c r="I48" s="150"/>
      <c r="J48" s="14"/>
      <c r="K48" s="12"/>
      <c r="L48" s="150"/>
      <c r="M48" s="150"/>
      <c r="N48" s="14"/>
      <c r="O48" s="15"/>
      <c r="P48" s="150"/>
      <c r="Q48" s="150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6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Jake Harrelson</v>
      </c>
      <c r="C50" s="20">
        <v>21</v>
      </c>
      <c r="D50" s="21">
        <v>3</v>
      </c>
      <c r="E50" s="21">
        <v>8</v>
      </c>
      <c r="F50" s="22">
        <v>16</v>
      </c>
      <c r="G50" s="20">
        <v>25</v>
      </c>
      <c r="H50" s="21">
        <v>7</v>
      </c>
      <c r="I50" s="21">
        <v>12</v>
      </c>
      <c r="J50" s="22">
        <v>5</v>
      </c>
      <c r="K50" s="20">
        <v>19</v>
      </c>
      <c r="L50" s="21">
        <v>3</v>
      </c>
      <c r="M50" s="21">
        <v>12</v>
      </c>
      <c r="N50" s="22">
        <v>12</v>
      </c>
      <c r="O50" s="20">
        <v>21</v>
      </c>
      <c r="P50" s="21">
        <v>3</v>
      </c>
      <c r="Q50" s="21">
        <v>13</v>
      </c>
      <c r="R50" s="23">
        <v>5</v>
      </c>
      <c r="S50" s="24"/>
      <c r="U50" s="39"/>
      <c r="V50" s="39"/>
      <c r="W50" s="39"/>
      <c r="X50" s="39"/>
    </row>
    <row r="51" spans="1:30" x14ac:dyDescent="0.2">
      <c r="A51" s="18"/>
      <c r="B51" s="16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6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21</v>
      </c>
      <c r="D54" s="29">
        <f t="shared" si="3"/>
        <v>3</v>
      </c>
      <c r="E54" s="29">
        <f t="shared" si="3"/>
        <v>8</v>
      </c>
      <c r="F54" s="29">
        <f t="shared" si="3"/>
        <v>16</v>
      </c>
      <c r="G54" s="29">
        <f t="shared" si="3"/>
        <v>25</v>
      </c>
      <c r="H54" s="29">
        <f t="shared" si="3"/>
        <v>7</v>
      </c>
      <c r="I54" s="29">
        <f t="shared" si="3"/>
        <v>12</v>
      </c>
      <c r="J54" s="29">
        <f t="shared" si="3"/>
        <v>5</v>
      </c>
      <c r="K54" s="29">
        <f t="shared" si="3"/>
        <v>19</v>
      </c>
      <c r="L54" s="29">
        <f t="shared" si="3"/>
        <v>3</v>
      </c>
      <c r="M54" s="29">
        <f t="shared" si="3"/>
        <v>12</v>
      </c>
      <c r="N54" s="29">
        <f t="shared" si="3"/>
        <v>12</v>
      </c>
      <c r="O54" s="29">
        <f t="shared" si="3"/>
        <v>21</v>
      </c>
      <c r="P54" s="29">
        <f t="shared" si="3"/>
        <v>3</v>
      </c>
      <c r="Q54" s="29">
        <f t="shared" si="3"/>
        <v>13</v>
      </c>
      <c r="R54" s="29">
        <f t="shared" si="3"/>
        <v>5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107</v>
      </c>
      <c r="D55" s="30">
        <f>SUM(P27,D54)</f>
        <v>20</v>
      </c>
      <c r="E55" s="30">
        <f>SUM(Q27,E54)</f>
        <v>60</v>
      </c>
      <c r="F55" s="30">
        <f>SUM(R27,F54)</f>
        <v>53</v>
      </c>
      <c r="G55" s="30">
        <f t="shared" ref="G55:R55" si="4">SUM(C55,G54)</f>
        <v>132</v>
      </c>
      <c r="H55" s="30">
        <f t="shared" si="4"/>
        <v>27</v>
      </c>
      <c r="I55" s="30">
        <f t="shared" si="4"/>
        <v>72</v>
      </c>
      <c r="J55" s="30">
        <f t="shared" si="4"/>
        <v>58</v>
      </c>
      <c r="K55" s="30">
        <f t="shared" si="4"/>
        <v>151</v>
      </c>
      <c r="L55" s="30">
        <f t="shared" si="4"/>
        <v>30</v>
      </c>
      <c r="M55" s="30">
        <f t="shared" si="4"/>
        <v>84</v>
      </c>
      <c r="N55" s="30">
        <f t="shared" si="4"/>
        <v>70</v>
      </c>
      <c r="O55" s="31">
        <f t="shared" si="4"/>
        <v>172</v>
      </c>
      <c r="P55" s="30">
        <f t="shared" si="4"/>
        <v>33</v>
      </c>
      <c r="Q55" s="30">
        <f t="shared" si="4"/>
        <v>97</v>
      </c>
      <c r="R55" s="32">
        <f t="shared" si="4"/>
        <v>75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8"/>
      <c r="D57" s="199"/>
      <c r="E57" s="200"/>
      <c r="F57" s="49"/>
      <c r="G57" s="198"/>
      <c r="H57" s="199"/>
      <c r="I57" s="200"/>
      <c r="J57" s="49"/>
      <c r="K57" s="198"/>
      <c r="L57" s="199"/>
      <c r="M57" s="204"/>
      <c r="N57" s="50"/>
      <c r="O57" s="51" t="s">
        <v>14</v>
      </c>
      <c r="P57" s="52"/>
      <c r="Q57" s="4"/>
      <c r="R57" s="53">
        <f>SUM(F1,J1,N1,R1,F29,J29,N29,R29,F57,J57,N57)</f>
        <v>47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390</v>
      </c>
      <c r="AB58" s="57" t="s">
        <v>34</v>
      </c>
      <c r="AC58" s="57" t="s">
        <v>22</v>
      </c>
      <c r="AD58" s="104" t="s">
        <v>46</v>
      </c>
    </row>
    <row r="59" spans="1:30" ht="13.5" thickTop="1" x14ac:dyDescent="0.2">
      <c r="A59" s="83" t="str">
        <f t="shared" ref="A59:A76" si="5">A3</f>
        <v>21</v>
      </c>
      <c r="B59" s="86" t="str">
        <f t="shared" ref="B59:B76" si="6">B31</f>
        <v>Tim Chapell</v>
      </c>
      <c r="C59" s="12"/>
      <c r="D59" s="150"/>
      <c r="E59" s="150"/>
      <c r="F59" s="14"/>
      <c r="G59" s="12"/>
      <c r="H59" s="150"/>
      <c r="I59" s="150"/>
      <c r="J59" s="14"/>
      <c r="K59" s="12"/>
      <c r="L59" s="150"/>
      <c r="M59" s="150"/>
      <c r="N59" s="14"/>
      <c r="O59" s="58">
        <f t="shared" ref="O59" si="7">SUM(C3,G3,K3,O3,C31,G31,K31,O31,C59,G59,K59)</f>
        <v>33</v>
      </c>
      <c r="P59" s="88">
        <f t="shared" ref="P59" si="8">SUM(D3,H3,L3,P3,D31,H31,L31,P31,D59,H59,L59)</f>
        <v>21</v>
      </c>
      <c r="Q59" s="88">
        <f t="shared" ref="Q59" si="9">SUM(E3,I3,M3,Q3,E31,I31,M31,Q31,E59,I59,M59)</f>
        <v>3</v>
      </c>
      <c r="R59" s="89">
        <f t="shared" ref="R59" si="10">SUM(F3,J3,N3,R3,F31,J31,N31,R31,F59,J59,N59)</f>
        <v>52</v>
      </c>
      <c r="S59" s="84">
        <f>IF(O59=0,0,AVERAGE(P59/O59))</f>
        <v>0.63636363636363635</v>
      </c>
      <c r="U59" s="43" t="s">
        <v>133</v>
      </c>
      <c r="V59" s="86" t="s">
        <v>361</v>
      </c>
      <c r="W59" s="59">
        <v>52</v>
      </c>
      <c r="X59" s="59">
        <v>52</v>
      </c>
      <c r="Y59" s="60">
        <v>0.63636363636363635</v>
      </c>
      <c r="Z59" s="60" t="s">
        <v>114</v>
      </c>
      <c r="AA59" s="60">
        <v>6.5</v>
      </c>
      <c r="AB59" s="60" t="s">
        <v>114</v>
      </c>
      <c r="AC59" s="59">
        <v>8</v>
      </c>
      <c r="AD59" s="105">
        <v>0.63636363636363635</v>
      </c>
    </row>
    <row r="60" spans="1:30" x14ac:dyDescent="0.2">
      <c r="A60" s="83" t="str">
        <f t="shared" si="5"/>
        <v>00</v>
      </c>
      <c r="B60" s="86" t="str">
        <f t="shared" si="6"/>
        <v>Adrene Tamplin</v>
      </c>
      <c r="C60" s="12"/>
      <c r="D60" s="150"/>
      <c r="E60" s="150"/>
      <c r="F60" s="14"/>
      <c r="G60" s="12"/>
      <c r="H60" s="150"/>
      <c r="I60" s="150"/>
      <c r="J60" s="14"/>
      <c r="K60" s="12"/>
      <c r="L60" s="150"/>
      <c r="M60" s="150"/>
      <c r="N60" s="14"/>
      <c r="O60" s="90">
        <f t="shared" ref="O60:O76" si="11">SUM(C4,G4,K4,O4,C32,G32,K32,O32,C60,G60,K60)</f>
        <v>25</v>
      </c>
      <c r="P60" s="56">
        <f t="shared" ref="P60:P76" si="12">SUM(D4,H4,L4,P4,D32,H32,L32,P32,D60,H60,L60)</f>
        <v>5</v>
      </c>
      <c r="Q60" s="56">
        <f t="shared" ref="Q60:Q76" si="13">SUM(E4,I4,M4,Q4,E32,I32,M32,Q32,E60,I60,M60)</f>
        <v>19</v>
      </c>
      <c r="R60" s="91">
        <f t="shared" ref="R60:R76" si="14">SUM(F4,J4,N4,R4,F32,J32,N32,R32,F60,J60,N60)</f>
        <v>8</v>
      </c>
      <c r="S60" s="85">
        <f t="shared" ref="S60:S76" si="15">IF(O60=0,0,AVERAGE(P60/O60))</f>
        <v>0.2</v>
      </c>
      <c r="U60" s="43" t="s">
        <v>306</v>
      </c>
      <c r="V60" s="86" t="s">
        <v>337</v>
      </c>
      <c r="W60" s="59">
        <v>8</v>
      </c>
      <c r="X60" s="59">
        <v>8</v>
      </c>
      <c r="Y60" s="60">
        <v>0.2</v>
      </c>
      <c r="Z60" s="60" t="s">
        <v>114</v>
      </c>
      <c r="AA60" s="60">
        <v>1</v>
      </c>
      <c r="AB60" s="60" t="s">
        <v>114</v>
      </c>
      <c r="AC60" s="59">
        <v>8</v>
      </c>
      <c r="AD60" s="105">
        <v>0.2</v>
      </c>
    </row>
    <row r="61" spans="1:30" x14ac:dyDescent="0.2">
      <c r="A61" s="83" t="str">
        <f t="shared" si="5"/>
        <v>10</v>
      </c>
      <c r="B61" s="86" t="str">
        <f t="shared" si="6"/>
        <v>Tracy Jackson</v>
      </c>
      <c r="C61" s="12"/>
      <c r="D61" s="150"/>
      <c r="E61" s="150"/>
      <c r="F61" s="14"/>
      <c r="G61" s="12"/>
      <c r="H61" s="150"/>
      <c r="I61" s="150"/>
      <c r="J61" s="14"/>
      <c r="K61" s="12"/>
      <c r="L61" s="150"/>
      <c r="M61" s="150"/>
      <c r="N61" s="14"/>
      <c r="O61" s="90">
        <f t="shared" si="11"/>
        <v>24</v>
      </c>
      <c r="P61" s="56">
        <f t="shared" si="12"/>
        <v>3</v>
      </c>
      <c r="Q61" s="56">
        <f t="shared" si="13"/>
        <v>15</v>
      </c>
      <c r="R61" s="91">
        <f t="shared" si="14"/>
        <v>5</v>
      </c>
      <c r="S61" s="85">
        <f t="shared" si="15"/>
        <v>0.125</v>
      </c>
      <c r="U61" s="43" t="s">
        <v>229</v>
      </c>
      <c r="V61" s="86" t="s">
        <v>307</v>
      </c>
      <c r="W61" s="59">
        <v>5</v>
      </c>
      <c r="X61" s="59">
        <v>5</v>
      </c>
      <c r="Y61" s="60">
        <v>0.125</v>
      </c>
      <c r="Z61" s="60" t="s">
        <v>114</v>
      </c>
      <c r="AA61" s="60">
        <v>0.7142857142857143</v>
      </c>
      <c r="AB61" s="60" t="s">
        <v>114</v>
      </c>
      <c r="AC61" s="59">
        <v>7</v>
      </c>
      <c r="AD61" s="105">
        <v>0.125</v>
      </c>
    </row>
    <row r="62" spans="1:30" x14ac:dyDescent="0.2">
      <c r="A62" s="83" t="str">
        <f t="shared" si="5"/>
        <v>32</v>
      </c>
      <c r="B62" s="86" t="str">
        <f t="shared" si="6"/>
        <v>Gregory McDuffie</v>
      </c>
      <c r="C62" s="12"/>
      <c r="D62" s="150"/>
      <c r="E62" s="150"/>
      <c r="F62" s="14"/>
      <c r="G62" s="12"/>
      <c r="H62" s="150"/>
      <c r="I62" s="150"/>
      <c r="J62" s="14"/>
      <c r="K62" s="12"/>
      <c r="L62" s="150"/>
      <c r="M62" s="150"/>
      <c r="N62" s="14"/>
      <c r="O62" s="90">
        <f t="shared" si="11"/>
        <v>21</v>
      </c>
      <c r="P62" s="56">
        <f t="shared" si="12"/>
        <v>2</v>
      </c>
      <c r="Q62" s="56">
        <f t="shared" si="13"/>
        <v>12</v>
      </c>
      <c r="R62" s="91">
        <f t="shared" si="14"/>
        <v>4</v>
      </c>
      <c r="S62" s="85">
        <f t="shared" si="15"/>
        <v>9.5238095238095233E-2</v>
      </c>
      <c r="U62" s="43" t="s">
        <v>251</v>
      </c>
      <c r="V62" s="86" t="s">
        <v>203</v>
      </c>
      <c r="W62" s="59">
        <v>4</v>
      </c>
      <c r="X62" s="59">
        <v>4</v>
      </c>
      <c r="Y62" s="60">
        <v>9.5238095238095233E-2</v>
      </c>
      <c r="Z62" s="60" t="s">
        <v>114</v>
      </c>
      <c r="AA62" s="60">
        <v>0.5714285714285714</v>
      </c>
      <c r="AB62" s="60" t="s">
        <v>114</v>
      </c>
      <c r="AC62" s="59">
        <v>7</v>
      </c>
      <c r="AD62" s="105">
        <v>9.5238095238095233E-2</v>
      </c>
    </row>
    <row r="63" spans="1:30" x14ac:dyDescent="0.2">
      <c r="A63" s="83" t="str">
        <f t="shared" si="5"/>
        <v>24</v>
      </c>
      <c r="B63" s="86" t="str">
        <f t="shared" si="6"/>
        <v>William Miles</v>
      </c>
      <c r="C63" s="12"/>
      <c r="D63" s="150"/>
      <c r="E63" s="150"/>
      <c r="F63" s="14"/>
      <c r="G63" s="12"/>
      <c r="H63" s="150"/>
      <c r="I63" s="150"/>
      <c r="J63" s="14"/>
      <c r="K63" s="12"/>
      <c r="L63" s="150"/>
      <c r="M63" s="150"/>
      <c r="N63" s="14"/>
      <c r="O63" s="90">
        <f t="shared" si="11"/>
        <v>14</v>
      </c>
      <c r="P63" s="56">
        <f t="shared" si="12"/>
        <v>0</v>
      </c>
      <c r="Q63" s="56">
        <f t="shared" si="13"/>
        <v>7</v>
      </c>
      <c r="R63" s="91">
        <f t="shared" si="14"/>
        <v>1</v>
      </c>
      <c r="S63" s="85">
        <f t="shared" si="15"/>
        <v>0</v>
      </c>
      <c r="U63" s="43" t="s">
        <v>230</v>
      </c>
      <c r="V63" s="86" t="s">
        <v>204</v>
      </c>
      <c r="W63" s="59">
        <v>1</v>
      </c>
      <c r="X63" s="59">
        <v>1</v>
      </c>
      <c r="Y63" s="60">
        <v>0</v>
      </c>
      <c r="Z63" s="60" t="s">
        <v>164</v>
      </c>
      <c r="AA63" s="60">
        <v>0.16666666666666666</v>
      </c>
      <c r="AB63" s="60" t="s">
        <v>114</v>
      </c>
      <c r="AC63" s="59">
        <v>6</v>
      </c>
      <c r="AD63" s="105">
        <v>0</v>
      </c>
    </row>
    <row r="64" spans="1:30" x14ac:dyDescent="0.2">
      <c r="A64" s="83" t="str">
        <f t="shared" si="5"/>
        <v>58</v>
      </c>
      <c r="B64" s="86" t="str">
        <f t="shared" si="6"/>
        <v>Joe McNeil</v>
      </c>
      <c r="C64" s="12"/>
      <c r="D64" s="150"/>
      <c r="E64" s="150"/>
      <c r="F64" s="14"/>
      <c r="G64" s="12"/>
      <c r="H64" s="150"/>
      <c r="I64" s="150"/>
      <c r="J64" s="14"/>
      <c r="K64" s="12"/>
      <c r="L64" s="150"/>
      <c r="M64" s="150"/>
      <c r="N64" s="14"/>
      <c r="O64" s="90">
        <f t="shared" si="11"/>
        <v>22</v>
      </c>
      <c r="P64" s="56">
        <f t="shared" si="12"/>
        <v>0</v>
      </c>
      <c r="Q64" s="56">
        <f t="shared" si="13"/>
        <v>18</v>
      </c>
      <c r="R64" s="91">
        <f t="shared" si="14"/>
        <v>3</v>
      </c>
      <c r="S64" s="85">
        <f t="shared" si="15"/>
        <v>0</v>
      </c>
      <c r="U64" s="43" t="s">
        <v>308</v>
      </c>
      <c r="V64" s="86" t="s">
        <v>362</v>
      </c>
      <c r="W64" s="59">
        <v>3</v>
      </c>
      <c r="X64" s="59">
        <v>3</v>
      </c>
      <c r="Y64" s="60">
        <v>0</v>
      </c>
      <c r="Z64" s="60" t="s">
        <v>114</v>
      </c>
      <c r="AA64" s="60">
        <v>0.42857142857142855</v>
      </c>
      <c r="AB64" s="60" t="s">
        <v>114</v>
      </c>
      <c r="AC64" s="59">
        <v>7</v>
      </c>
      <c r="AD64" s="105">
        <v>0</v>
      </c>
    </row>
    <row r="65" spans="1:30" x14ac:dyDescent="0.2">
      <c r="A65" s="83" t="str">
        <f t="shared" si="5"/>
        <v>25</v>
      </c>
      <c r="B65" s="86" t="str">
        <f t="shared" si="6"/>
        <v>Antonio Williams</v>
      </c>
      <c r="C65" s="12"/>
      <c r="D65" s="150"/>
      <c r="E65" s="150"/>
      <c r="F65" s="14"/>
      <c r="G65" s="12"/>
      <c r="H65" s="150"/>
      <c r="I65" s="150"/>
      <c r="J65" s="14"/>
      <c r="K65" s="12"/>
      <c r="L65" s="150"/>
      <c r="M65" s="150"/>
      <c r="N65" s="14"/>
      <c r="O65" s="90">
        <f t="shared" si="11"/>
        <v>17</v>
      </c>
      <c r="P65" s="56">
        <f t="shared" si="12"/>
        <v>2</v>
      </c>
      <c r="Q65" s="56">
        <f t="shared" si="13"/>
        <v>9</v>
      </c>
      <c r="R65" s="91">
        <f t="shared" si="14"/>
        <v>1</v>
      </c>
      <c r="S65" s="85">
        <f t="shared" si="15"/>
        <v>0.11764705882352941</v>
      </c>
      <c r="U65" s="43" t="s">
        <v>138</v>
      </c>
      <c r="V65" s="86" t="s">
        <v>309</v>
      </c>
      <c r="W65" s="59">
        <v>1</v>
      </c>
      <c r="X65" s="59">
        <v>1</v>
      </c>
      <c r="Y65" s="60">
        <v>0.11764705882352941</v>
      </c>
      <c r="Z65" s="60" t="s">
        <v>164</v>
      </c>
      <c r="AA65" s="60">
        <v>0.14285714285714285</v>
      </c>
      <c r="AB65" s="60" t="s">
        <v>114</v>
      </c>
      <c r="AC65" s="59">
        <v>7</v>
      </c>
      <c r="AD65" s="105">
        <v>0.1</v>
      </c>
    </row>
    <row r="66" spans="1:30" x14ac:dyDescent="0.2">
      <c r="A66" s="83" t="str">
        <f t="shared" si="5"/>
        <v>42</v>
      </c>
      <c r="B66" s="86" t="str">
        <f t="shared" si="6"/>
        <v>Lequinton Barner</v>
      </c>
      <c r="C66" s="12"/>
      <c r="D66" s="150"/>
      <c r="E66" s="150"/>
      <c r="F66" s="14"/>
      <c r="G66" s="12"/>
      <c r="H66" s="150"/>
      <c r="I66" s="150"/>
      <c r="J66" s="14"/>
      <c r="K66" s="12"/>
      <c r="L66" s="150"/>
      <c r="M66" s="150"/>
      <c r="N66" s="14"/>
      <c r="O66" s="90">
        <f t="shared" si="11"/>
        <v>11</v>
      </c>
      <c r="P66" s="56">
        <f t="shared" si="12"/>
        <v>0</v>
      </c>
      <c r="Q66" s="56">
        <f t="shared" si="13"/>
        <v>9</v>
      </c>
      <c r="R66" s="91">
        <f t="shared" si="14"/>
        <v>1</v>
      </c>
      <c r="S66" s="85">
        <f t="shared" si="15"/>
        <v>0</v>
      </c>
      <c r="U66" s="43" t="s">
        <v>193</v>
      </c>
      <c r="V66" s="86" t="s">
        <v>360</v>
      </c>
      <c r="W66" s="59">
        <v>1</v>
      </c>
      <c r="X66" s="59">
        <v>1</v>
      </c>
      <c r="Y66" s="60">
        <v>0</v>
      </c>
      <c r="Z66" s="60" t="s">
        <v>164</v>
      </c>
      <c r="AA66" s="60">
        <v>0.16666666666666666</v>
      </c>
      <c r="AB66" s="60" t="s">
        <v>114</v>
      </c>
      <c r="AC66" s="59">
        <v>6</v>
      </c>
      <c r="AD66" s="105">
        <v>0</v>
      </c>
    </row>
    <row r="67" spans="1:30" x14ac:dyDescent="0.2">
      <c r="A67" s="83" t="str">
        <f t="shared" si="5"/>
        <v>19</v>
      </c>
      <c r="B67" s="86" t="str">
        <f t="shared" si="6"/>
        <v>Kevin Roberts</v>
      </c>
      <c r="C67" s="12"/>
      <c r="D67" s="150"/>
      <c r="E67" s="150"/>
      <c r="F67" s="14"/>
      <c r="G67" s="12"/>
      <c r="H67" s="150"/>
      <c r="I67" s="150"/>
      <c r="J67" s="14"/>
      <c r="K67" s="12"/>
      <c r="L67" s="150"/>
      <c r="M67" s="150"/>
      <c r="N67" s="14"/>
      <c r="O67" s="90">
        <f t="shared" si="11"/>
        <v>5</v>
      </c>
      <c r="P67" s="56">
        <f t="shared" si="12"/>
        <v>0</v>
      </c>
      <c r="Q67" s="56">
        <f t="shared" si="13"/>
        <v>5</v>
      </c>
      <c r="R67" s="91">
        <f t="shared" si="14"/>
        <v>0</v>
      </c>
      <c r="S67" s="85">
        <f t="shared" si="15"/>
        <v>0</v>
      </c>
      <c r="U67" s="43" t="s">
        <v>268</v>
      </c>
      <c r="V67" s="86" t="s">
        <v>310</v>
      </c>
      <c r="W67" s="59">
        <v>0</v>
      </c>
      <c r="X67" s="59" t="s">
        <v>391</v>
      </c>
      <c r="Y67" s="60">
        <v>0</v>
      </c>
      <c r="Z67" s="60" t="s">
        <v>164</v>
      </c>
      <c r="AA67" s="60">
        <v>0</v>
      </c>
      <c r="AB67" s="60" t="s">
        <v>161</v>
      </c>
      <c r="AC67" s="59">
        <v>3</v>
      </c>
      <c r="AD67" s="105">
        <v>0</v>
      </c>
    </row>
    <row r="68" spans="1:30" x14ac:dyDescent="0.2">
      <c r="A68" s="83">
        <f t="shared" si="5"/>
        <v>0</v>
      </c>
      <c r="B68" s="86">
        <f t="shared" si="6"/>
        <v>0</v>
      </c>
      <c r="C68" s="12"/>
      <c r="D68" s="150"/>
      <c r="E68" s="150"/>
      <c r="F68" s="14"/>
      <c r="G68" s="12"/>
      <c r="H68" s="150"/>
      <c r="I68" s="150"/>
      <c r="J68" s="14"/>
      <c r="K68" s="12"/>
      <c r="L68" s="150"/>
      <c r="M68" s="150"/>
      <c r="N68" s="14"/>
      <c r="O68" s="90">
        <f t="shared" si="11"/>
        <v>0</v>
      </c>
      <c r="P68" s="56">
        <f t="shared" si="12"/>
        <v>0</v>
      </c>
      <c r="Q68" s="56">
        <f t="shared" si="13"/>
        <v>0</v>
      </c>
      <c r="R68" s="91">
        <f t="shared" si="14"/>
        <v>0</v>
      </c>
      <c r="S68" s="85">
        <f t="shared" si="15"/>
        <v>0</v>
      </c>
      <c r="U68" s="43">
        <v>0</v>
      </c>
      <c r="V68" s="86">
        <v>0</v>
      </c>
      <c r="W68" s="59">
        <v>0</v>
      </c>
      <c r="X68" s="59" t="s">
        <v>391</v>
      </c>
      <c r="Y68" s="60">
        <v>0</v>
      </c>
      <c r="Z68" s="60" t="s">
        <v>164</v>
      </c>
      <c r="AA68" s="60">
        <v>0</v>
      </c>
      <c r="AB68" s="60" t="s">
        <v>161</v>
      </c>
      <c r="AC68" s="59">
        <v>0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50"/>
      <c r="E69" s="150"/>
      <c r="F69" s="14"/>
      <c r="G69" s="12"/>
      <c r="H69" s="150"/>
      <c r="I69" s="150"/>
      <c r="J69" s="14"/>
      <c r="K69" s="12"/>
      <c r="L69" s="150"/>
      <c r="M69" s="150"/>
      <c r="N69" s="14"/>
      <c r="O69" s="90">
        <f t="shared" si="11"/>
        <v>0</v>
      </c>
      <c r="P69" s="56">
        <f t="shared" si="12"/>
        <v>0</v>
      </c>
      <c r="Q69" s="56">
        <f t="shared" si="13"/>
        <v>0</v>
      </c>
      <c r="R69" s="91">
        <f t="shared" si="14"/>
        <v>0</v>
      </c>
      <c r="S69" s="85">
        <f t="shared" si="15"/>
        <v>0</v>
      </c>
      <c r="U69" s="43">
        <v>0</v>
      </c>
      <c r="V69" s="86">
        <v>0</v>
      </c>
      <c r="W69" s="59">
        <v>0</v>
      </c>
      <c r="X69" s="59" t="s">
        <v>391</v>
      </c>
      <c r="Y69" s="60">
        <v>0</v>
      </c>
      <c r="Z69" s="60" t="s">
        <v>164</v>
      </c>
      <c r="AA69" s="60">
        <v>0</v>
      </c>
      <c r="AB69" s="60" t="s">
        <v>161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50"/>
      <c r="E70" s="150"/>
      <c r="F70" s="14"/>
      <c r="G70" s="12"/>
      <c r="H70" s="150"/>
      <c r="I70" s="150"/>
      <c r="J70" s="14"/>
      <c r="K70" s="12"/>
      <c r="L70" s="150"/>
      <c r="M70" s="150"/>
      <c r="N70" s="14"/>
      <c r="O70" s="92">
        <f t="shared" si="11"/>
        <v>0</v>
      </c>
      <c r="P70" s="93">
        <f t="shared" si="12"/>
        <v>0</v>
      </c>
      <c r="Q70" s="93">
        <f t="shared" si="13"/>
        <v>0</v>
      </c>
      <c r="R70" s="94">
        <f t="shared" si="14"/>
        <v>0</v>
      </c>
      <c r="S70" s="85">
        <f t="shared" si="15"/>
        <v>0</v>
      </c>
      <c r="U70" s="43">
        <v>0</v>
      </c>
      <c r="V70" s="86">
        <v>0</v>
      </c>
      <c r="W70" s="59">
        <v>0</v>
      </c>
      <c r="X70" s="59" t="s">
        <v>391</v>
      </c>
      <c r="Y70" s="60">
        <v>0</v>
      </c>
      <c r="Z70" s="60" t="s">
        <v>164</v>
      </c>
      <c r="AA70" s="60">
        <v>0</v>
      </c>
      <c r="AB70" s="60" t="s">
        <v>161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50"/>
      <c r="E71" s="150"/>
      <c r="F71" s="14"/>
      <c r="G71" s="12"/>
      <c r="H71" s="150"/>
      <c r="I71" s="150"/>
      <c r="J71" s="14"/>
      <c r="K71" s="12"/>
      <c r="L71" s="150"/>
      <c r="M71" s="150"/>
      <c r="N71" s="16"/>
      <c r="O71" s="90">
        <f t="shared" si="11"/>
        <v>0</v>
      </c>
      <c r="P71" s="56">
        <f t="shared" si="12"/>
        <v>0</v>
      </c>
      <c r="Q71" s="56">
        <f t="shared" si="13"/>
        <v>0</v>
      </c>
      <c r="R71" s="91">
        <f t="shared" si="14"/>
        <v>0</v>
      </c>
      <c r="S71" s="85">
        <f t="shared" si="15"/>
        <v>0</v>
      </c>
      <c r="U71" s="43">
        <v>0</v>
      </c>
      <c r="V71" s="86">
        <v>0</v>
      </c>
      <c r="W71" s="59">
        <v>0</v>
      </c>
      <c r="X71" s="59" t="s">
        <v>391</v>
      </c>
      <c r="Y71" s="60">
        <v>0</v>
      </c>
      <c r="Z71" s="60" t="s">
        <v>164</v>
      </c>
      <c r="AA71" s="60">
        <v>0</v>
      </c>
      <c r="AB71" s="60" t="s">
        <v>161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50"/>
      <c r="E72" s="150"/>
      <c r="F72" s="14"/>
      <c r="G72" s="12"/>
      <c r="H72" s="150"/>
      <c r="I72" s="150"/>
      <c r="J72" s="14"/>
      <c r="K72" s="12"/>
      <c r="L72" s="150"/>
      <c r="M72" s="150"/>
      <c r="N72" s="16"/>
      <c r="O72" s="90">
        <f t="shared" si="11"/>
        <v>0</v>
      </c>
      <c r="P72" s="56">
        <f t="shared" si="12"/>
        <v>0</v>
      </c>
      <c r="Q72" s="56">
        <f t="shared" si="13"/>
        <v>0</v>
      </c>
      <c r="R72" s="91">
        <f t="shared" si="14"/>
        <v>0</v>
      </c>
      <c r="S72" s="85">
        <f t="shared" si="15"/>
        <v>0</v>
      </c>
      <c r="U72" s="43">
        <v>0</v>
      </c>
      <c r="V72" s="86">
        <v>0</v>
      </c>
      <c r="W72" s="59">
        <v>0</v>
      </c>
      <c r="X72" s="59" t="s">
        <v>391</v>
      </c>
      <c r="Y72" s="60">
        <v>0</v>
      </c>
      <c r="Z72" s="60" t="s">
        <v>164</v>
      </c>
      <c r="AA72" s="60">
        <v>0</v>
      </c>
      <c r="AB72" s="60" t="s">
        <v>161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50"/>
      <c r="E73" s="150"/>
      <c r="F73" s="14"/>
      <c r="G73" s="12"/>
      <c r="H73" s="150"/>
      <c r="I73" s="150"/>
      <c r="J73" s="14"/>
      <c r="K73" s="12"/>
      <c r="L73" s="150"/>
      <c r="M73" s="150"/>
      <c r="N73" s="14"/>
      <c r="O73" s="90">
        <f t="shared" si="11"/>
        <v>0</v>
      </c>
      <c r="P73" s="56">
        <f t="shared" si="12"/>
        <v>0</v>
      </c>
      <c r="Q73" s="56">
        <f t="shared" si="13"/>
        <v>0</v>
      </c>
      <c r="R73" s="91">
        <f t="shared" si="14"/>
        <v>0</v>
      </c>
      <c r="S73" s="85">
        <f t="shared" si="15"/>
        <v>0</v>
      </c>
      <c r="U73" s="43">
        <v>0</v>
      </c>
      <c r="V73" s="86">
        <v>0</v>
      </c>
      <c r="W73" s="59">
        <v>0</v>
      </c>
      <c r="X73" s="59" t="s">
        <v>391</v>
      </c>
      <c r="Y73" s="60">
        <v>0</v>
      </c>
      <c r="Z73" s="60" t="s">
        <v>164</v>
      </c>
      <c r="AA73" s="60">
        <v>0</v>
      </c>
      <c r="AB73" s="60" t="s">
        <v>161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7"/>
      <c r="D74" s="158"/>
      <c r="E74" s="158"/>
      <c r="F74" s="159"/>
      <c r="G74" s="157"/>
      <c r="H74" s="158"/>
      <c r="I74" s="158"/>
      <c r="J74" s="159"/>
      <c r="K74" s="157"/>
      <c r="L74" s="158"/>
      <c r="M74" s="158"/>
      <c r="N74" s="159"/>
      <c r="O74" s="90">
        <f t="shared" si="11"/>
        <v>0</v>
      </c>
      <c r="P74" s="56">
        <f t="shared" si="12"/>
        <v>0</v>
      </c>
      <c r="Q74" s="56">
        <f t="shared" si="13"/>
        <v>0</v>
      </c>
      <c r="R74" s="91">
        <f t="shared" si="14"/>
        <v>0</v>
      </c>
      <c r="S74" s="85">
        <f t="shared" si="15"/>
        <v>0</v>
      </c>
      <c r="U74" s="43">
        <v>0</v>
      </c>
      <c r="V74" s="86">
        <v>0</v>
      </c>
      <c r="W74" s="59">
        <v>0</v>
      </c>
      <c r="X74" s="59" t="s">
        <v>391</v>
      </c>
      <c r="Y74" s="60">
        <v>0</v>
      </c>
      <c r="Z74" s="60" t="s">
        <v>164</v>
      </c>
      <c r="AA74" s="60">
        <v>0</v>
      </c>
      <c r="AB74" s="60" t="s">
        <v>161</v>
      </c>
      <c r="AC74" s="59">
        <v>0</v>
      </c>
      <c r="AD74" s="105">
        <v>0</v>
      </c>
    </row>
    <row r="75" spans="1:30" x14ac:dyDescent="0.2">
      <c r="A75" s="83">
        <f t="shared" si="5"/>
        <v>0</v>
      </c>
      <c r="B75" s="86">
        <f t="shared" si="6"/>
        <v>0</v>
      </c>
      <c r="C75" s="12"/>
      <c r="D75" s="150"/>
      <c r="E75" s="150"/>
      <c r="F75" s="14"/>
      <c r="G75" s="12"/>
      <c r="H75" s="150"/>
      <c r="I75" s="150"/>
      <c r="J75" s="14"/>
      <c r="K75" s="12"/>
      <c r="L75" s="150"/>
      <c r="M75" s="150"/>
      <c r="N75" s="16"/>
      <c r="O75" s="90">
        <f t="shared" si="11"/>
        <v>0</v>
      </c>
      <c r="P75" s="56">
        <f t="shared" si="12"/>
        <v>0</v>
      </c>
      <c r="Q75" s="56">
        <f t="shared" si="13"/>
        <v>0</v>
      </c>
      <c r="R75" s="91">
        <f t="shared" si="14"/>
        <v>0</v>
      </c>
      <c r="S75" s="85">
        <f t="shared" si="15"/>
        <v>0</v>
      </c>
      <c r="U75" s="43">
        <v>0</v>
      </c>
      <c r="V75" s="86">
        <v>0</v>
      </c>
      <c r="W75" s="59">
        <v>0</v>
      </c>
      <c r="X75" s="59" t="s">
        <v>391</v>
      </c>
      <c r="Y75" s="60">
        <v>0</v>
      </c>
      <c r="Z75" s="60" t="s">
        <v>164</v>
      </c>
      <c r="AA75" s="60">
        <v>0</v>
      </c>
      <c r="AB75" s="60" t="s">
        <v>161</v>
      </c>
      <c r="AC75" s="59">
        <v>0</v>
      </c>
      <c r="AD75" s="105">
        <v>0</v>
      </c>
    </row>
    <row r="76" spans="1:30" x14ac:dyDescent="0.2">
      <c r="A76" s="83">
        <f t="shared" si="5"/>
        <v>0</v>
      </c>
      <c r="B76" s="86">
        <f t="shared" si="6"/>
        <v>0</v>
      </c>
      <c r="C76" s="12"/>
      <c r="D76" s="150"/>
      <c r="E76" s="150"/>
      <c r="F76" s="14"/>
      <c r="G76" s="12"/>
      <c r="H76" s="150"/>
      <c r="I76" s="150"/>
      <c r="J76" s="14"/>
      <c r="K76" s="12"/>
      <c r="L76" s="150"/>
      <c r="M76" s="150"/>
      <c r="N76" s="16"/>
      <c r="O76" s="90">
        <f t="shared" si="11"/>
        <v>0</v>
      </c>
      <c r="P76" s="56">
        <f t="shared" si="12"/>
        <v>0</v>
      </c>
      <c r="Q76" s="56">
        <f t="shared" si="13"/>
        <v>0</v>
      </c>
      <c r="R76" s="91">
        <f t="shared" si="14"/>
        <v>0</v>
      </c>
      <c r="S76" s="85">
        <f t="shared" si="15"/>
        <v>0</v>
      </c>
      <c r="U76" s="43">
        <v>0</v>
      </c>
      <c r="V76" s="86">
        <v>0</v>
      </c>
      <c r="W76" s="59">
        <v>0</v>
      </c>
      <c r="X76" s="59" t="s">
        <v>391</v>
      </c>
      <c r="Y76" s="60">
        <v>0</v>
      </c>
      <c r="Z76" s="60" t="s">
        <v>164</v>
      </c>
      <c r="AA76" s="60">
        <v>0</v>
      </c>
      <c r="AB76" s="60" t="s">
        <v>161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Jake Harrelson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16">SUM(C22,G22,K22,O22,C50,G50,K50,O50,C78,G78,K78)</f>
        <v>172</v>
      </c>
      <c r="P78" s="21">
        <f t="shared" si="16"/>
        <v>33</v>
      </c>
      <c r="Q78" s="162">
        <f t="shared" si="16"/>
        <v>97</v>
      </c>
      <c r="R78" s="161"/>
      <c r="S78" s="163">
        <f>SUM(Q78/O78)</f>
        <v>0.56395348837209303</v>
      </c>
      <c r="V78" s="56" t="s">
        <v>23</v>
      </c>
      <c r="W78" s="59">
        <v>75</v>
      </c>
      <c r="X78" s="59">
        <v>75</v>
      </c>
      <c r="Y78" s="61"/>
      <c r="Z78" s="61"/>
      <c r="AA78" s="61"/>
      <c r="AB78" s="61"/>
      <c r="AC78" s="175"/>
    </row>
    <row r="79" spans="1:30" x14ac:dyDescent="0.2">
      <c r="A79" s="176"/>
      <c r="B79" s="160">
        <f>B51</f>
        <v>0</v>
      </c>
      <c r="C79" s="12"/>
      <c r="D79" s="150"/>
      <c r="E79" s="150"/>
      <c r="F79" s="14"/>
      <c r="G79" s="12"/>
      <c r="H79" s="150"/>
      <c r="I79" s="150"/>
      <c r="J79" s="14"/>
      <c r="K79" s="12"/>
      <c r="L79" s="150"/>
      <c r="M79" s="150"/>
      <c r="N79" s="14"/>
      <c r="O79" s="90">
        <f t="shared" si="16"/>
        <v>0</v>
      </c>
      <c r="P79" s="56">
        <f t="shared" si="16"/>
        <v>0</v>
      </c>
      <c r="Q79" s="56">
        <f t="shared" si="16"/>
        <v>0</v>
      </c>
      <c r="R79" s="91"/>
      <c r="S79" s="164" t="e">
        <f>SUM(Q79/O79)</f>
        <v>#DIV/0!</v>
      </c>
      <c r="V79" s="67" t="s">
        <v>24</v>
      </c>
      <c r="W79" s="175"/>
      <c r="X79" s="175"/>
      <c r="Y79" s="68">
        <v>0.63636363636363635</v>
      </c>
      <c r="Z79" s="68"/>
      <c r="AA79" s="68">
        <v>6.5</v>
      </c>
      <c r="AB79" s="68"/>
      <c r="AC79" s="175"/>
    </row>
    <row r="80" spans="1:30" x14ac:dyDescent="0.2">
      <c r="A80" s="176"/>
      <c r="B80" s="160">
        <f>B52</f>
        <v>0</v>
      </c>
      <c r="C80" s="12"/>
      <c r="D80" s="150"/>
      <c r="E80" s="150"/>
      <c r="F80" s="14"/>
      <c r="G80" s="12"/>
      <c r="H80" s="150"/>
      <c r="I80" s="150"/>
      <c r="J80" s="14"/>
      <c r="K80" s="12"/>
      <c r="L80" s="150"/>
      <c r="M80" s="150"/>
      <c r="N80" s="14"/>
      <c r="O80" s="90">
        <f t="shared" si="16"/>
        <v>0</v>
      </c>
      <c r="P80" s="56">
        <f t="shared" si="16"/>
        <v>0</v>
      </c>
      <c r="Q80" s="56">
        <f t="shared" si="16"/>
        <v>0</v>
      </c>
      <c r="R80" s="91"/>
      <c r="S80" s="164" t="e">
        <f>SUM(Q80/O80)</f>
        <v>#DIV/0!</v>
      </c>
      <c r="V80" s="67"/>
      <c r="W80" s="175"/>
      <c r="X80" s="175"/>
      <c r="Y80" s="68"/>
      <c r="Z80" s="68"/>
      <c r="AA80" s="68"/>
      <c r="AB80" s="68"/>
      <c r="AC80" s="175"/>
    </row>
    <row r="81" spans="1:29" ht="13.5" thickBot="1" x14ac:dyDescent="0.25">
      <c r="A81" s="179"/>
      <c r="B81" s="160">
        <f>B53</f>
        <v>0</v>
      </c>
      <c r="C81" s="181"/>
      <c r="D81" s="182"/>
      <c r="E81" s="182"/>
      <c r="F81" s="183"/>
      <c r="G81" s="181"/>
      <c r="H81" s="182"/>
      <c r="I81" s="182"/>
      <c r="J81" s="183"/>
      <c r="K81" s="181"/>
      <c r="L81" s="182"/>
      <c r="M81" s="182"/>
      <c r="N81" s="183"/>
      <c r="O81" s="25">
        <f t="shared" si="16"/>
        <v>0</v>
      </c>
      <c r="P81" s="26">
        <f t="shared" si="16"/>
        <v>0</v>
      </c>
      <c r="Q81" s="26">
        <f t="shared" si="16"/>
        <v>0</v>
      </c>
      <c r="R81" s="27"/>
      <c r="S81" s="165" t="e">
        <f>SUM(Q81/O81)</f>
        <v>#DIV/0!</v>
      </c>
      <c r="V81" s="67"/>
      <c r="W81" s="180"/>
      <c r="X81" s="180"/>
      <c r="Y81" s="68"/>
      <c r="Z81" s="68"/>
      <c r="AA81" s="68"/>
      <c r="AB81" s="68"/>
      <c r="AC81" s="180"/>
    </row>
    <row r="82" spans="1:29" ht="13.5" thickBot="1" x14ac:dyDescent="0.25">
      <c r="A82" s="18"/>
      <c r="B82" s="28" t="s">
        <v>10</v>
      </c>
      <c r="C82" s="29">
        <f t="shared" ref="C82:R82" si="17">SUM(C59:C76)</f>
        <v>0</v>
      </c>
      <c r="D82" s="29">
        <f t="shared" si="17"/>
        <v>0</v>
      </c>
      <c r="E82" s="29">
        <f t="shared" si="17"/>
        <v>0</v>
      </c>
      <c r="F82" s="29">
        <f t="shared" si="17"/>
        <v>0</v>
      </c>
      <c r="G82" s="29">
        <f t="shared" si="17"/>
        <v>0</v>
      </c>
      <c r="H82" s="29">
        <f t="shared" si="17"/>
        <v>0</v>
      </c>
      <c r="I82" s="29">
        <f t="shared" si="17"/>
        <v>0</v>
      </c>
      <c r="J82" s="29">
        <f t="shared" si="17"/>
        <v>0</v>
      </c>
      <c r="K82" s="29">
        <f t="shared" si="17"/>
        <v>0</v>
      </c>
      <c r="L82" s="29">
        <f t="shared" si="17"/>
        <v>0</v>
      </c>
      <c r="M82" s="29">
        <f t="shared" si="17"/>
        <v>0</v>
      </c>
      <c r="N82" s="29">
        <f t="shared" si="17"/>
        <v>0</v>
      </c>
      <c r="O82" s="29">
        <f t="shared" si="17"/>
        <v>172</v>
      </c>
      <c r="P82" s="29">
        <f t="shared" si="17"/>
        <v>33</v>
      </c>
      <c r="Q82" s="29">
        <f t="shared" si="17"/>
        <v>97</v>
      </c>
      <c r="R82" s="29">
        <f t="shared" si="17"/>
        <v>75</v>
      </c>
      <c r="S82" s="69">
        <f>AVERAGE(P82/O82)</f>
        <v>0.19186046511627908</v>
      </c>
      <c r="Y82" s="175"/>
      <c r="Z82" s="175"/>
    </row>
    <row r="83" spans="1:29" ht="13.5" thickBot="1" x14ac:dyDescent="0.25">
      <c r="A83" s="18"/>
      <c r="B83" s="28" t="s">
        <v>11</v>
      </c>
      <c r="C83" s="29">
        <f>SUM(O55,C82)</f>
        <v>172</v>
      </c>
      <c r="D83" s="29">
        <f>SUM(P55,D82)</f>
        <v>33</v>
      </c>
      <c r="E83" s="29">
        <f>SUM(Q55,E82)</f>
        <v>97</v>
      </c>
      <c r="F83" s="29">
        <f>SUM(R55,F82)</f>
        <v>75</v>
      </c>
      <c r="G83" s="29">
        <f t="shared" ref="G83:M83" si="18">SUM(C83,G82)</f>
        <v>172</v>
      </c>
      <c r="H83" s="29">
        <f t="shared" si="18"/>
        <v>33</v>
      </c>
      <c r="I83" s="29">
        <f t="shared" si="18"/>
        <v>97</v>
      </c>
      <c r="J83" s="29">
        <f t="shared" si="18"/>
        <v>75</v>
      </c>
      <c r="K83" s="29">
        <f t="shared" si="18"/>
        <v>172</v>
      </c>
      <c r="L83" s="29">
        <f t="shared" si="18"/>
        <v>33</v>
      </c>
      <c r="M83" s="29">
        <f t="shared" si="18"/>
        <v>97</v>
      </c>
      <c r="N83" s="29">
        <f>SUM(AA27,N82)</f>
        <v>0</v>
      </c>
      <c r="O83" s="70"/>
      <c r="P83" s="71"/>
      <c r="Q83" s="71"/>
      <c r="R83" s="71"/>
      <c r="S83" s="72"/>
      <c r="Y83" s="175"/>
      <c r="Z83" s="175"/>
      <c r="AC83" s="175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51">
        <f>1-(P82/(O82-Q82))</f>
        <v>0.56000000000000005</v>
      </c>
      <c r="V84" s="201" t="s">
        <v>25</v>
      </c>
      <c r="W84" s="202"/>
      <c r="X84" s="203"/>
      <c r="Y84" s="175"/>
      <c r="Z84" s="175"/>
      <c r="AA84" s="73" t="s">
        <v>26</v>
      </c>
      <c r="AB84" s="73"/>
      <c r="AC84" s="175"/>
    </row>
    <row r="85" spans="1:29" x14ac:dyDescent="0.2">
      <c r="V85" s="77" t="s">
        <v>27</v>
      </c>
      <c r="W85" s="61"/>
      <c r="X85" s="78">
        <v>2.6808510638297873</v>
      </c>
      <c r="Y85" s="175" t="s">
        <v>37</v>
      </c>
      <c r="Z85" s="175"/>
      <c r="AA85" s="73" t="s">
        <v>28</v>
      </c>
      <c r="AB85" s="73"/>
      <c r="AC85" s="175"/>
    </row>
    <row r="86" spans="1:29" x14ac:dyDescent="0.2">
      <c r="A86" s="67" t="s">
        <v>31</v>
      </c>
      <c r="C86" s="150">
        <f>MAX(AC59:AC76)</f>
        <v>8</v>
      </c>
      <c r="E86" s="73" t="s">
        <v>32</v>
      </c>
      <c r="V86" s="77" t="s">
        <v>29</v>
      </c>
      <c r="W86" s="61" t="s">
        <v>311</v>
      </c>
      <c r="X86" s="79">
        <v>0.43604651162790697</v>
      </c>
      <c r="Y86" s="175" t="s">
        <v>114</v>
      </c>
      <c r="Z86" s="175"/>
      <c r="AA86" s="73" t="s">
        <v>30</v>
      </c>
      <c r="AB86" s="73"/>
      <c r="AC86" s="175"/>
    </row>
    <row r="87" spans="1:29" x14ac:dyDescent="0.2">
      <c r="E87" s="73"/>
      <c r="V87" s="77" t="s">
        <v>29</v>
      </c>
      <c r="W87" s="61">
        <v>0</v>
      </c>
      <c r="X87" s="167" t="e">
        <v>#DIV/0!</v>
      </c>
      <c r="Y87" s="175" t="s">
        <v>165</v>
      </c>
      <c r="Z87" s="175"/>
      <c r="AA87" s="175"/>
      <c r="AB87" s="175"/>
      <c r="AC87" s="175"/>
    </row>
    <row r="88" spans="1:29" x14ac:dyDescent="0.2">
      <c r="V88" s="77" t="s">
        <v>29</v>
      </c>
      <c r="W88" s="61">
        <v>0</v>
      </c>
      <c r="X88" s="167" t="e">
        <v>#DIV/0!</v>
      </c>
      <c r="Y88" s="175" t="s">
        <v>165</v>
      </c>
    </row>
    <row r="89" spans="1:29" x14ac:dyDescent="0.2">
      <c r="V89" s="80" t="s">
        <v>29</v>
      </c>
      <c r="W89" s="81">
        <v>0</v>
      </c>
      <c r="X89" s="82" t="e">
        <v>#DIV/0!</v>
      </c>
      <c r="Y89" s="180" t="s">
        <v>165</v>
      </c>
    </row>
  </sheetData>
  <sheetProtection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72" priority="5" stopIfTrue="1" operator="equal">
      <formula>$Y$79</formula>
    </cfRule>
  </conditionalFormatting>
  <conditionalFormatting sqref="AA59:AB74 AA77:AB77">
    <cfRule type="cellIs" dxfId="71" priority="6" stopIfTrue="1" operator="equal">
      <formula>$AA$79</formula>
    </cfRule>
  </conditionalFormatting>
  <conditionalFormatting sqref="Y75:Z75">
    <cfRule type="cellIs" dxfId="70" priority="3" stopIfTrue="1" operator="equal">
      <formula>$Y$79</formula>
    </cfRule>
  </conditionalFormatting>
  <conditionalFormatting sqref="AA75:AB75">
    <cfRule type="cellIs" dxfId="69" priority="4" stopIfTrue="1" operator="equal">
      <formula>$AA$79</formula>
    </cfRule>
  </conditionalFormatting>
  <conditionalFormatting sqref="Y76:Z76">
    <cfRule type="cellIs" dxfId="68" priority="1" stopIfTrue="1" operator="equal">
      <formula>$Y$79</formula>
    </cfRule>
  </conditionalFormatting>
  <conditionalFormatting sqref="AA76:AB76">
    <cfRule type="cellIs" dxfId="67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24</vt:i4>
      </vt:variant>
    </vt:vector>
  </HeadingPairs>
  <TitlesOfParts>
    <vt:vector size="47" baseType="lpstr">
      <vt:lpstr>Athens Timberwolves</vt:lpstr>
      <vt:lpstr>Atlanta Eclipse</vt:lpstr>
      <vt:lpstr>Austin Blackhawks</vt:lpstr>
      <vt:lpstr>Bayou City Heat</vt:lpstr>
      <vt:lpstr>Boston Renegades</vt:lpstr>
      <vt:lpstr>Carolina Warriors</vt:lpstr>
      <vt:lpstr>Chicago Comets</vt:lpstr>
      <vt:lpstr>Colorado Storm</vt:lpstr>
      <vt:lpstr>Columbus Midnight Stars</vt:lpstr>
      <vt:lpstr>Indy Thunder</vt:lpstr>
      <vt:lpstr>Iowa Reapers</vt:lpstr>
      <vt:lpstr>Long Island Bombers</vt:lpstr>
      <vt:lpstr>Minnesota Millers</vt:lpstr>
      <vt:lpstr>New Jersey Lightning</vt:lpstr>
      <vt:lpstr>RHI X-Treme</vt:lpstr>
      <vt:lpstr>Southwest Slammers</vt:lpstr>
      <vt:lpstr>St. Louis Firing Squad</vt:lpstr>
      <vt:lpstr>Taiwan Homerun</vt:lpstr>
      <vt:lpstr>Tyler Tigers</vt:lpstr>
      <vt:lpstr>Wichita Sonics</vt:lpstr>
      <vt:lpstr>Player Totals</vt:lpstr>
      <vt:lpstr>Spotter Score</vt:lpstr>
      <vt:lpstr>All Tournament</vt:lpstr>
      <vt:lpstr>cellone</vt:lpstr>
      <vt:lpstr>'Athens Timberwolves'!Print_Area</vt:lpstr>
      <vt:lpstr>'Atlanta Eclipse'!Print_Area</vt:lpstr>
      <vt:lpstr>'Austin Blackhawks'!Print_Area</vt:lpstr>
      <vt:lpstr>'Bayou City Heat'!Print_Area</vt:lpstr>
      <vt:lpstr>'Boston Renegades'!Print_Area</vt:lpstr>
      <vt:lpstr>'Carolina Warriors'!Print_Area</vt:lpstr>
      <vt:lpstr>'Chicago Comets'!Print_Area</vt:lpstr>
      <vt:lpstr>'Colorado Storm'!Print_Area</vt:lpstr>
      <vt:lpstr>'Columbus Midnight Stars'!Print_Area</vt:lpstr>
      <vt:lpstr>'Indy Thunder'!Print_Area</vt:lpstr>
      <vt:lpstr>'Iowa Reapers'!Print_Area</vt:lpstr>
      <vt:lpstr>'Long Island Bombers'!Print_Area</vt:lpstr>
      <vt:lpstr>'Minnesota Millers'!Print_Area</vt:lpstr>
      <vt:lpstr>'New Jersey Lightning'!Print_Area</vt:lpstr>
      <vt:lpstr>'RHI X-Treme'!Print_Area</vt:lpstr>
      <vt:lpstr>'Southwest Slammers'!Print_Area</vt:lpstr>
      <vt:lpstr>'St. Louis Firing Squad'!Print_Area</vt:lpstr>
      <vt:lpstr>'Taiwan Homerun'!Print_Area</vt:lpstr>
      <vt:lpstr>'Tyler Tigers'!Print_Area</vt:lpstr>
      <vt:lpstr>'Wichita Sonics'!Print_Area</vt:lpstr>
      <vt:lpstr>stat1</vt:lpstr>
      <vt:lpstr>stat2</vt:lpstr>
      <vt:lpstr>stat3</vt:lpstr>
    </vt:vector>
  </TitlesOfParts>
  <Company>SBC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jb4208</dc:creator>
  <cp:keywords>NOT-APPL</cp:keywords>
  <dc:description>NOT-APPL</dc:description>
  <cp:lastModifiedBy>Joshua S Perry</cp:lastModifiedBy>
  <cp:lastPrinted>2005-08-19T20:53:24Z</cp:lastPrinted>
  <dcterms:created xsi:type="dcterms:W3CDTF">2002-07-10T12:29:30Z</dcterms:created>
  <dcterms:modified xsi:type="dcterms:W3CDTF">2013-08-05T20:10:12Z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Source">
    <vt:lpwstr>External</vt:lpwstr>
  </property>
  <property fmtid="{D5CDD505-2E9C-101B-9397-08002B2CF9AE}" pid="4" name="Footers">
    <vt:lpwstr>External No Footers</vt:lpwstr>
  </property>
  <property fmtid="{D5CDD505-2E9C-101B-9397-08002B2CF9AE}" pid="5" name="DocClassification">
    <vt:lpwstr>CLANOTAPP</vt:lpwstr>
  </property>
</Properties>
</file>